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126" i="1"/>
  <c r="H126" s="1"/>
  <c r="J127"/>
  <c r="H127" s="1"/>
  <c r="J128"/>
  <c r="H128"/>
  <c r="J176" l="1"/>
  <c r="J177" s="1"/>
  <c r="J175"/>
  <c r="J165"/>
  <c r="J162"/>
  <c r="I127"/>
  <c r="G127" s="1"/>
  <c r="J111"/>
  <c r="H111" s="1"/>
  <c r="J112"/>
  <c r="H112" s="1"/>
  <c r="J113"/>
  <c r="H113" s="1"/>
  <c r="J114"/>
  <c r="H114" s="1"/>
  <c r="J115"/>
  <c r="H115" s="1"/>
  <c r="I111"/>
  <c r="G111" s="1"/>
  <c r="I112"/>
  <c r="G112" s="1"/>
  <c r="I113"/>
  <c r="G113" s="1"/>
  <c r="I114"/>
  <c r="G114" s="1"/>
  <c r="I115"/>
  <c r="G115" s="1"/>
  <c r="J103"/>
  <c r="H103" s="1"/>
  <c r="J104"/>
  <c r="H104" s="1"/>
  <c r="J105"/>
  <c r="H105" s="1"/>
  <c r="J106"/>
  <c r="H106" s="1"/>
  <c r="J107"/>
  <c r="H107" s="1"/>
  <c r="J108"/>
  <c r="H108" s="1"/>
  <c r="J109"/>
  <c r="H109" s="1"/>
  <c r="I103"/>
  <c r="G103" s="1"/>
  <c r="I104"/>
  <c r="G104" s="1"/>
  <c r="I105"/>
  <c r="G105" s="1"/>
  <c r="I106"/>
  <c r="G106" s="1"/>
  <c r="I107"/>
  <c r="G107" s="1"/>
  <c r="I108"/>
  <c r="G108" s="1"/>
  <c r="I109"/>
  <c r="G109" s="1"/>
  <c r="J98"/>
  <c r="H98" s="1"/>
  <c r="J99"/>
  <c r="H99" s="1"/>
  <c r="J100"/>
  <c r="H100" s="1"/>
  <c r="J101"/>
  <c r="H101" s="1"/>
  <c r="J102"/>
  <c r="H102" s="1"/>
  <c r="I98"/>
  <c r="G98" s="1"/>
  <c r="I99"/>
  <c r="G99" s="1"/>
  <c r="I100"/>
  <c r="G100" s="1"/>
  <c r="I101"/>
  <c r="G101" s="1"/>
  <c r="I102"/>
  <c r="G102" s="1"/>
  <c r="J172" l="1"/>
  <c r="J173" s="1"/>
  <c r="J169"/>
  <c r="J166"/>
  <c r="J167" s="1"/>
  <c r="J161"/>
  <c r="J163" s="1"/>
  <c r="J170" l="1"/>
  <c r="J77"/>
  <c r="H77" s="1"/>
  <c r="J78"/>
  <c r="H78" s="1"/>
  <c r="J79"/>
  <c r="H79" s="1"/>
  <c r="J80"/>
  <c r="H80" s="1"/>
  <c r="J81"/>
  <c r="H81" s="1"/>
  <c r="J82"/>
  <c r="H82" s="1"/>
  <c r="J83"/>
  <c r="H83" s="1"/>
  <c r="J84"/>
  <c r="H84" s="1"/>
  <c r="J85"/>
  <c r="H85" s="1"/>
  <c r="J88"/>
  <c r="H88" s="1"/>
  <c r="J89"/>
  <c r="H89" s="1"/>
  <c r="J90"/>
  <c r="H90" s="1"/>
  <c r="J91"/>
  <c r="H91" s="1"/>
  <c r="J92"/>
  <c r="H92" s="1"/>
  <c r="J93"/>
  <c r="H93" s="1"/>
  <c r="J94"/>
  <c r="H94" s="1"/>
  <c r="J97"/>
  <c r="H97" s="1"/>
  <c r="J110"/>
  <c r="H110" s="1"/>
  <c r="J116"/>
  <c r="H116" s="1"/>
  <c r="J117"/>
  <c r="H117" s="1"/>
  <c r="J118"/>
  <c r="H118" s="1"/>
  <c r="J119"/>
  <c r="H119" s="1"/>
  <c r="J120"/>
  <c r="H120" s="1"/>
  <c r="J121"/>
  <c r="H121" s="1"/>
  <c r="J122"/>
  <c r="H122" s="1"/>
  <c r="J123"/>
  <c r="H123" s="1"/>
  <c r="J124"/>
  <c r="H124" s="1"/>
  <c r="J125"/>
  <c r="H125" s="1"/>
  <c r="J129"/>
  <c r="H129" s="1"/>
  <c r="J133"/>
  <c r="H133" s="1"/>
  <c r="I77"/>
  <c r="G77" s="1"/>
  <c r="I78"/>
  <c r="G78" s="1"/>
  <c r="I79"/>
  <c r="G79" s="1"/>
  <c r="I80"/>
  <c r="G80" s="1"/>
  <c r="I81"/>
  <c r="G81" s="1"/>
  <c r="I82"/>
  <c r="G82" s="1"/>
  <c r="I83"/>
  <c r="G83" s="1"/>
  <c r="I84"/>
  <c r="G84" s="1"/>
  <c r="I85"/>
  <c r="G85" s="1"/>
  <c r="I88"/>
  <c r="G88" s="1"/>
  <c r="I89"/>
  <c r="G89" s="1"/>
  <c r="I90"/>
  <c r="G90" s="1"/>
  <c r="I91"/>
  <c r="G91" s="1"/>
  <c r="I92"/>
  <c r="G92" s="1"/>
  <c r="I93"/>
  <c r="G93" s="1"/>
  <c r="I94"/>
  <c r="G94" s="1"/>
  <c r="I97"/>
  <c r="G97" s="1"/>
  <c r="I110"/>
  <c r="G110" s="1"/>
  <c r="I116"/>
  <c r="G116" s="1"/>
  <c r="I117"/>
  <c r="G117" s="1"/>
  <c r="I118"/>
  <c r="G118" s="1"/>
  <c r="I119"/>
  <c r="G119" s="1"/>
  <c r="I120"/>
  <c r="G120" s="1"/>
  <c r="I121"/>
  <c r="G121" s="1"/>
  <c r="I122"/>
  <c r="G122" s="1"/>
  <c r="I123"/>
  <c r="G123" s="1"/>
  <c r="I124"/>
  <c r="G124" s="1"/>
  <c r="I125"/>
  <c r="G125" s="1"/>
  <c r="I126"/>
  <c r="G126" s="1"/>
  <c r="I128"/>
  <c r="G128" s="1"/>
  <c r="I129"/>
  <c r="G129" s="1"/>
  <c r="I133"/>
  <c r="G133" s="1"/>
  <c r="J68"/>
  <c r="H68" s="1"/>
  <c r="J69"/>
  <c r="H69" s="1"/>
  <c r="J70"/>
  <c r="H70" s="1"/>
  <c r="J71"/>
  <c r="H71" s="1"/>
  <c r="J72"/>
  <c r="H72" s="1"/>
  <c r="J73"/>
  <c r="H73" s="1"/>
  <c r="J74"/>
  <c r="H74" s="1"/>
  <c r="J75"/>
  <c r="H75" s="1"/>
  <c r="I69"/>
  <c r="G69" s="1"/>
  <c r="I70"/>
  <c r="G70" s="1"/>
  <c r="I71"/>
  <c r="G71" s="1"/>
  <c r="I72"/>
  <c r="G72" s="1"/>
  <c r="I73"/>
  <c r="G73" s="1"/>
  <c r="I74"/>
  <c r="G74" s="1"/>
  <c r="I75"/>
  <c r="G75" s="1"/>
  <c r="J66"/>
  <c r="H66" s="1"/>
  <c r="J67"/>
  <c r="H67" s="1"/>
  <c r="I66"/>
  <c r="G66" s="1"/>
  <c r="I67"/>
  <c r="G67" s="1"/>
  <c r="I68"/>
  <c r="G68" s="1"/>
  <c r="J158" l="1"/>
  <c r="J159" s="1"/>
  <c r="J65"/>
  <c r="H65" s="1"/>
  <c r="I65"/>
  <c r="G65" s="1"/>
</calcChain>
</file>

<file path=xl/sharedStrings.xml><?xml version="1.0" encoding="utf-8"?>
<sst xmlns="http://schemas.openxmlformats.org/spreadsheetml/2006/main" count="449" uniqueCount="238">
  <si>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</si>
  <si>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</si>
  <si>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</si>
  <si>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</si>
  <si>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</si>
  <si>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</si>
  <si>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</si>
  <si>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</si>
  <si>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</si>
  <si>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</si>
  <si>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</si>
  <si>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</si>
  <si>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</si>
  <si>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</si>
  <si>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</si>
  <si>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</si>
  <si>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</si>
  <si>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</si>
  <si>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</si>
  <si>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</si>
  <si>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</si>
  <si>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</si>
  <si>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</si>
  <si>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</si>
  <si>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</si>
  <si>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</si>
  <si>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</si>
  <si>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</si>
  <si>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</si>
  <si>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</si>
  <si>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</si>
  <si>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</si>
  <si>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</si>
  <si>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</si>
  <si>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</si>
  <si>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</si>
  <si>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</si>
  <si>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</si>
  <si>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</si>
  <si>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</si>
  <si>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</si>
  <si>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</si>
  <si>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</si>
  <si>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</si>
  <si>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</si>
  <si>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</si>
  <si>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</si>
  <si>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</si>
  <si>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</si>
  <si>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</si>
  <si>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</si>
  <si>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</si>
  <si>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</si>
  <si>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</si>
  <si>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</si>
  <si>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</si>
  <si>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</si>
  <si>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</si>
  <si>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</si>
  <si>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</si>
  <si>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</si>
  <si>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</si>
  <si>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</si>
  <si>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</si>
  <si>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</si>
  <si>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</si>
  <si>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</si>
  <si>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</si>
  <si>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</si>
  <si>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</si>
  <si>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</si>
  <si>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</si>
  <si>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</si>
  <si>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</si>
  <si>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</si>
  <si>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</si>
  <si>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</si>
  <si>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</si>
  <si>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</si>
  <si>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</si>
  <si>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</si>
  <si>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</si>
  <si>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</si>
  <si>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</si>
  <si>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</si>
  <si>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</si>
  <si>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</si>
  <si>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</si>
  <si>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</si>
  <si>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</si>
  <si>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</si>
  <si>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</si>
  <si>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</si>
  <si>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</si>
  <si>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</si>
  <si>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</si>
  <si>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</si>
  <si>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</si>
  <si>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</si>
  <si>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</si>
  <si>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</si>
  <si>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</si>
  <si>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</si>
  <si>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</si>
  <si>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</si>
  <si>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</si>
  <si>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</si>
  <si>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</si>
  <si>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</si>
  <si>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</si>
  <si>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</si>
  <si>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</si>
  <si>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</si>
  <si>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</si>
  <si>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</si>
  <si>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</si>
  <si>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25.12.2014թ.</t>
  </si>
  <si>
    <t>Օ6</t>
  </si>
  <si>
    <t>Ծրագիր` 03.01.01.06</t>
  </si>
  <si>
    <t>Սեղանի համակարգիչներ</t>
  </si>
  <si>
    <t>Պատճենահանման մեքենա ,15 պատճե/րոպ.</t>
  </si>
  <si>
    <t>Անխափան սնուցման աղբյուրներ</t>
  </si>
  <si>
    <t>Բաշխիչ սարքեր/սվիչ/</t>
  </si>
  <si>
    <t>Պատճենահանման մեքենա 2, 20-25 պատճե/րոպ.</t>
  </si>
  <si>
    <t xml:space="preserve"> դատարկ սկավառակ, առանց տուփի, DVD</t>
  </si>
  <si>
    <t xml:space="preserve">Սկաներներ </t>
  </si>
  <si>
    <t>Ցանցային միջերես քարտեր</t>
  </si>
  <si>
    <t>Սնուցման բլոկ</t>
  </si>
  <si>
    <t xml:space="preserve">Օպերատիվ հիշողություն (ram)  </t>
  </si>
  <si>
    <t>Ցանցային բաժանարար</t>
  </si>
  <si>
    <t>Ցանցի օպերացիոն համակարգ</t>
  </si>
  <si>
    <t>Միացման հանգույցներ</t>
  </si>
  <si>
    <t>Համակարգչային սերվերներ</t>
  </si>
  <si>
    <t xml:space="preserve">BACKUP STORAGE DEVICE Ռեզերվային հիշողության կրիչ </t>
  </si>
  <si>
    <t>հավաքածու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</si>
  <si>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</si>
  <si>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</si>
  <si>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&lt;&lt;Միկրորինգ&gt;&gt; ՍՊԸ</t>
  </si>
  <si>
    <t>&lt;&lt;Կոմպասս&gt;&gt; ՍՊԸ</t>
  </si>
  <si>
    <t>&lt;&lt;Կոմպյուտեր Սերվիս&gt;&gt; ՍՊԸ</t>
  </si>
  <si>
    <t>&lt;&lt;Կոմպմարկետ&gt;&gt; ՍՊԸ</t>
  </si>
  <si>
    <t>&lt;&lt;Կոմպյուտերոն&gt;&gt; ՍՊԸ</t>
  </si>
  <si>
    <t>«Սմարթլայն» ՍՊԸ</t>
  </si>
  <si>
    <t>*մերժված հայտերի մասին</t>
  </si>
  <si>
    <t xml:space="preserve">«Կոմպյուտեր Սերվիս» ՍՊԸ  </t>
  </si>
  <si>
    <t>«Միկրորինգ» ՍՊԸ</t>
  </si>
  <si>
    <t>/1570010074570100/</t>
  </si>
  <si>
    <t>/01545204/</t>
  </si>
  <si>
    <t>tender@compass.am</t>
  </si>
  <si>
    <t>ք. Երևան, Չարենցի 66
հեռ. 010 523737</t>
  </si>
  <si>
    <t>/1510002106830100/</t>
  </si>
  <si>
    <t>/02557321/</t>
  </si>
  <si>
    <t>info@comp.am</t>
  </si>
  <si>
    <t xml:space="preserve"> ք. Երևան, Սարյան 6, տարածք 1                                Հեռ. (010)542931</t>
  </si>
  <si>
    <t>/21700001-188861-001/</t>
  </si>
  <si>
    <t>/02508699/</t>
  </si>
  <si>
    <t>nune@compserv.am, david@compserv.am</t>
  </si>
  <si>
    <t>ք. Երևան, 0002, Սարյան փ. 10, 1 և 2 տարածք
Հեռ. 093778837</t>
  </si>
  <si>
    <t>/2050022150151001/</t>
  </si>
  <si>
    <t>/00824922/</t>
  </si>
  <si>
    <t>microring@arminco.com</t>
  </si>
  <si>
    <t>ք. Երևան 0059, Նոր Նորքի 9-րդ զնգ. 13շ, բն 14
հեռ. 010 541633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</si>
  <si>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</si>
  <si>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</si>
  <si>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</si>
  <si>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</si>
  <si>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</si>
  <si>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</si>
  <si>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</si>
  <si>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ՇՀ ԸՆԹԱՑԱԿԱՐԳԻ ԾԱԾԿԱԳԻՐԸ՝ ՀՀ ԿԱ Ո-ՇՀԱՊՁԲ-11/8/ՏՎ/ՃՈ/ԱՎՎ/2</t>
  </si>
  <si>
    <t>Պատվիրատուն` ՀՀ ԿԱ ոստիկանությունը, որը գտնվում է Նալբանդյան 130 հասցեում, ստորև ներկայացնում է ՀՀ ԿԱ Ո-ՇՀԱՊՁԲ-11/8/ՏՎ/ՃՈ/ԱՎՎ/2 ծածկագրով հայտարարված ՇՀ ընթացակարգի արդյունքում կնքված պայմանագրի /երի/ մասին տեղեկատվությունը։</t>
  </si>
  <si>
    <t>Պահարան-սառնարան</t>
  </si>
  <si>
    <t>Դատարկ սկավառակ, առանց տուփի, DVD</t>
  </si>
  <si>
    <t>Ֆլեշ հիշողություններ, 4 GB</t>
  </si>
  <si>
    <t>Ֆլեշ հիշողություններ, 8 GB</t>
  </si>
  <si>
    <t>Միակցիչ (կոնեկտոր) ամրացնող սարք</t>
  </si>
  <si>
    <t>Սկաներ, համակարգիչների համար, մեխանիկական</t>
  </si>
  <si>
    <t>Տպիչ/պատճենահանման մեքենա/սկաներ լազերային</t>
  </si>
  <si>
    <t>Տպագրական սարքերի մասեր և պարագաներ</t>
  </si>
  <si>
    <t>Պատճենահանման մեքենայի լարումը` (110-230) Վ, հաճախականությունը` 50-60 Հց, 15 պատճե/րոպե արագության, տաքացման ժամանակը` մինչև 60 վայրկյան, հզորությունը` 2200 Վտ: Պատճենահանվող թղթի տվյալները ` միջինը (64-220) գ/մ, թղթի մատակարար, ելքային թղթի կուտակիչ, սենսորային ղեկավարման համակարգ` սենսորային դիսպլեյ, համակարգչային ցանցին միանալու հնարավորություն:</t>
  </si>
  <si>
    <t>Սվիչ KWM 10/100  4 պորտ 3 ՔՈՄ</t>
  </si>
  <si>
    <t>Տպագրման արագությունը` 20-25 պաճեն/րոպե, 1-ին էջի ելքի տևողությունը` 13 վ, սկանավորման լուծաչափը 600 х 600 dpi, տպագրման լուծաչափը` 600 х 600 dpi (պատճենիչի համար), 2400 х 600 dpi (պրինտերի համար), հիշողությունը` 16 Մբ պատճենիչի համար, 2 Մբ` պրինտերի համար</t>
  </si>
  <si>
    <t>DVD – RV,4,7Gb, դատարկ սկավառակ, առանց տուփի,</t>
  </si>
  <si>
    <t>Մեխանիկական,  հիշողությունը մինչև 32 Գբ, լուծաչափը` 300/600 dpi,եզրաչափքերը` 258х32,9х30,7մմ:</t>
  </si>
  <si>
    <t>DPS-650BB A, REV 02, input 100-240V, 11A, 50-60Hz, output 12V, 55.0A, 3.3VSB, 5,2A:</t>
  </si>
  <si>
    <t>2GB, DDR-2</t>
  </si>
  <si>
    <t>DVD-RW, 4,7 Gb</t>
  </si>
  <si>
    <t>USB ինտերֆեյսը` USB 2.2</t>
  </si>
  <si>
    <t>USB ինտերֆեյսը` USB 2.3</t>
  </si>
  <si>
    <t>Բազմաֆունկցիոնալ գործիք: Մետաղալ կտրելու հարմարանքով և միակցիչը (կոնեկտոր) միացնող բնիկով, 8 անցքերով:</t>
  </si>
  <si>
    <t>Լազերային, տպման արագությունը` 23 էջ/րոպե, թղթի ձևաչափը` A4:</t>
  </si>
  <si>
    <t>UPS 650 VA:</t>
  </si>
  <si>
    <t xml:space="preserve"> Diletta 500i տպիչ սարքի Canon QC1-0172-000 տակդիր</t>
  </si>
  <si>
    <t xml:space="preserve"> Diletta 500i տպիչ սարքի Canon QC1-0173-000 տակդիր</t>
  </si>
  <si>
    <t xml:space="preserve"> Diletta  տպիչ սարերի համար սև գույնի համար (black )-640 խողովակածայրքիթ, յութաքանչյուր գույնի համար (cyan,magenta, yellow) 1280 խողովակածայրքիթ տպիչ գլխիկ </t>
  </si>
  <si>
    <t xml:space="preserve">BLADE SERVER- ի օպերատիվ հիշողության քարտ/վերազինում և տեղադրում/
</t>
  </si>
  <si>
    <r>
      <t>Wireless N PCI Adapter(1UTP 10/100Mbps, 802.11b/g, 150Mbps, PoE)</t>
    </r>
    <r>
      <rPr>
        <sz val="7"/>
        <color theme="1"/>
        <rFont val="Times New Roman"/>
        <family val="1"/>
        <charset val="204"/>
      </rPr>
      <t> </t>
    </r>
    <r>
      <rPr>
        <sz val="7"/>
        <color theme="1"/>
        <rFont val="GHEA Grapalat"/>
        <family val="3"/>
      </rPr>
      <t>:</t>
    </r>
  </si>
  <si>
    <t>Smart, 5000VA, rack-mountable, հաղորդալարեր,  W-ի հարաբերակցությունը VA-ի (հզորության գործակից) առնվազն 0.8, nominal ելքային լարումը  230V, rack mounting rails, պետք է ներառված լինեն smart slot, միացման մալուխներ, ելքային միակցիչները պետք է համատեղելի լինեն առաջարկվող սերվերի հետ
Երաշխիքը:  2 տարի</t>
  </si>
  <si>
    <t>Smart, 3000VA, rack-mountable, , nominal ելքային լարումը  230V, rack mounting rails, պետք է ներառված լինեն smart slot, միացման մալուխներ, ելքային միակցիչները պետք է համատեղելի լինեն առաջարկվող սերվերի հետ
Երաշխիքը:  2 տարի</t>
  </si>
  <si>
    <t>Պորտեր: 16 x KVM պորտեր
Ներկառուցված սարքեր: ստեղնաշար, զգայուն վահանակ (touchpad), 17 inch LCD էկրան
Ձևը: Rack-mountable
Երաշխիքը: 1 տարի</t>
  </si>
  <si>
    <t>SPECint_rate2006 արդյունքի գնահատականի համաձայն CPU-ն պետք է ունենա նվազագույնը  400 հաշվարկ, CPU-երի քանակը – 2, յուրաքանչյուր պրոցեսորի միջուկների քանակը - 6.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 RAM: 32GB RDIMM, DDR3dual-rank հիշողություն HDD: 2 x 1TB, 7.2K RPM, SAS or SATA,  Hot Plug Ցանցային ինտերֆեյսեր: 6 x 1Gb ցանցային ինտերֆեյսեր Raid Աջակցություն(support): համալրված SAS/SATA RAID 1 Սնուցման աղբյուրներ: Dual Hot Plug Power Supplies Ձևը: Rack-mountable Պետք է ներառված լինեն սնուցման լարեր, UPS-ին միացնելու լարեր, Rails:  Երաշխիքը: 3 տարի</t>
  </si>
  <si>
    <t>SPECint_rate2006 արդյունքի գնահատականի համաձայն CPU-ն պետք է ունենա նվազագույնը  200 հաշվարկ, CPU-երի քանակը – 1, յուրաքանչյուր պրոցեսորի միջուկների քանակը - 6.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32GB RDIMM, DDR3 dual-rank հիշողություն HDD: 2 x 1TB, 7.2K RPM, SAS or SATA , Hot Plug Ցանցային ինտերֆեյսեր: 4 x 1Gb ցանցային ինտերֆեյսեր Raid աջակցություն: համալրված SAS/SATA RAID Սնուցման աղբյուրներ: Hot Plug Power Supply Form Factor: Rack-mountable Պետք է ներառված լինեն սնուցման լարեր, UPS-ին միացնելու լարեր, Rails:  
Երաշխիքը: 3 տարի</t>
  </si>
  <si>
    <t>SPECint_rate2006 արդյունքի գնահատականի համաձայն CPU-ն պետք է ունենա նվազագույնը  600 հաշվարկ, CPU-երի քանակը – 2, յուրաքանչյուր պրոցեսորի միջուկների քանակը - 8.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64GB RDIMM, DDR3 կրկնակի-rank հիշողություն HDD: Min. 3.6TB summary space for Raid 6 configuration, 15K RPM, SAS, 6Gbps, Hot Plug, Max. 600 GB per each HDD.  Ցանցային ինտերֆեյսեր: 6 x 1Gb ցանցային ինտերֆեյսեր Raid աջակցություն:  SAS RAID 6 և 10 Հավելյալ PCIe քարտ: SAS 6 Gbps HBA Արտաքին վերահսկիչ Սնուցման աղբյուրներ: Dual Hot Plug սնուցման աղբյուրներ Ձևը: Rack-mountable-2U Պետք է ներառված լինեն սնուցման լարեր, UPS-ին միացնելու լարեր, Rails:  Երաշխիքը: 3 տարի</t>
  </si>
  <si>
    <t xml:space="preserve">ØñóáõÛÃÇ Ù³ëÝ³ÏÇóÝ»ñÁ å»ïù ¿ µ³í³ñ³ñ»Ý Ñ»ï¨Û³É å³Ñ³ÝçÝ»ñÇÝ `
1. ÀÝÏ»ñáõÃÛáõÝÁå»ïù ¿ áõÝ»Ý³ Ñ³Ù³å³ï³ëË³Ý ë»ñïÇýÇÏ³ïÝ»ñ
       Cisco Certifications: 
• Premier Certified Partner
Specializations: 
• Advanced Routing &amp; Switching
• Advanced Unified Computing Technology Specialization
VMware
Partner Level: Enterprise
       Partner Program:            Solution Provider            
       Solution Competencies:              Business Continuity
                                               Infrastructure Virtualization
EMC
EMC BUSINNESS PARTNER PROGRAM
AFFILIATE PARTNER
2. ²ßË³ïáÕÝ»ñÁ áñáÝù å»ïù ¿ Ï³ï³ñ»Ý ³ñ¹Ç³Ï³Ý³óÙ³Ý •áñÍÁÝÃ³óÁ å»ïù ¿ áõÝ»Ý³Ý Ñ»ï¨Û³É ë»ñïÇýÇÏ³ïÝ»ñÁ
Cisco Certified Network Professional (CCNP)
Cisco Unified Computing Technology Support Specialist
VMware certified Professional (VCP)
EMC Proven Professional
²ñ¹Ç³Ï³Ý³óÙ³Ý Ýå³ï³Ïáí Ó»éù µ»ñí³Í µáÉáñ å³ñ³•³Ý»ñÁ å»ïù ¿ áõÝ»Ý³Ý  »ñ³ßËÇù³ÛÇÝ ëå³ë³ñÏáõÙ Ù»Ï ï³ñáí.
</t>
  </si>
  <si>
    <t>.--</t>
  </si>
  <si>
    <t>&lt;&lt;Սմարթլայն&gt;&gt; ՍՊԸ</t>
  </si>
  <si>
    <t>&lt;&lt;Արտ Տեխ&gt;&gt; ՍՊԸ</t>
  </si>
  <si>
    <t>&lt;&lt;Պատրոն ՌՄ&gt;&gt; ՍՊԸ</t>
  </si>
  <si>
    <t>&lt;&lt;Ստեպ Լոջիկ Յուգ&gt;&gt; ՍՊԸ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</si>
  <si>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&lt;&lt;Կոմպմարկետ&gt;&gt; ՍՊԸ-ն կատարել է գների նվազեցում 1 չափաբաժնի համար՝ Պատճենահանման մեքենա 2, 20-25 պատճե/րոպ. (չափ. 3) -50000 դրամ (ներառյալ ԱԱՀ), &lt;&lt;Միկրորինգ&gt;&gt; ՍՊԸ-ն կատարել է գների նվազեցում մեկ չափաբաժնի համար՝ Միակցիչ (կոնեկտոր) ամրացնող սարք (չափ. 23)-7000 դրամ (ներառյալ ԱԱՀ):</t>
  </si>
  <si>
    <t>&lt;&lt;Էդվարդ Քոմփյութերս&gt;&gt; ՍՊԸ-ի, &lt;&lt;Սոֆթլայն Ինթերնեյշնլ&gt;&gt; ՍՊԸ-ի, &lt;&lt;Թասկ&gt;&gt; ՍՊԸ-ի գնային առաջարկներն անհասանելի են:</t>
  </si>
  <si>
    <t>29.08.2014թ.</t>
  </si>
  <si>
    <t>04.09.2014թ.</t>
  </si>
  <si>
    <t>11.09.2014թ.</t>
  </si>
  <si>
    <t>27.09.2014թ.</t>
  </si>
  <si>
    <t>01.10.2014թ.</t>
  </si>
  <si>
    <t xml:space="preserve">N ՀՀ ԿԱ Ո-ՇՀԱՊՁԲ-11/8-5-ՀՍ2014/ՏՎ/ՃՈ/ԱՎՎ/2 </t>
  </si>
  <si>
    <t>Ծրագիր` 03.01.01.08</t>
  </si>
  <si>
    <t xml:space="preserve">N ՀՀ ԿԱ Ո-ՇՀԱՊՁԲ-11/8-49-ՀՍ2014/ՏՎ/ՃՈ/ԱՎՎ/2 </t>
  </si>
  <si>
    <t xml:space="preserve">N ՀՀ ԿԱ Ո-ՇՀԱՊՁԲ-11/8-26-ՀՍ2014/ՏՎ/ՃՈ/ԱՎՎ/2 </t>
  </si>
  <si>
    <t xml:space="preserve">N ՀՀ ԿԱ Ո-ՇՀԱՊՁԲ-11/8-6-ՀՍ2014/ՏՎ/ՃՈ/ԱՎՎ/2 </t>
  </si>
  <si>
    <t xml:space="preserve">3; 6; 21; 22 </t>
  </si>
  <si>
    <t>5; 23; 25</t>
  </si>
  <si>
    <t>1-րդ, 2-րդ, 4-րդ, 8-րդ, 9-րդ, 10-րդ, 13-րդ, 14-րդ, 15-րդ, 16-րդ, 17-րդ, 18-րդ, 27-րդ, 31-րդ  չափաբաժիններով մրցույթը չի կայացել գնային առաջարկների՝ այդ գնումը կատարելու համար նախատեսված ֆինասական միջոցները գերազանցելու պատճառով:  11-րդ, 12-րդ, 19-րդ, 32-րդ   չափաբաժինները չեն կայացել առաջարկած ապրանքատեսակը հրավերի պահանջներին չհամապատասխանելու պատճառով: 7-րդ, 20-րդ, 28-րդ  29-րդ և 30-րդ չափաբաժիններով մրցույթը չի կայացել գնային առաջարկների բացակայության պատճառով:</t>
  </si>
  <si>
    <t>Օ8</t>
  </si>
  <si>
    <t>12.08.2014թ.</t>
  </si>
  <si>
    <t>SPECint_rate2006 արդյունքի գնահատականի համաձայն CPU-ն պետք է ունենա նվազագույնը  600 հաշվարկ, CPU-երի քանակը – 2, յուրաքանչյուր պրոցեսորի միջուկների քանակը - 8.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64GB RDIMM, DDR3 կրկնակի-rank հիշողություն HDD: Min. 3.6TB summary space for Raid 6 configuration, 15K RPM, SAS, 6Gbps, Hot Plug, Max. 600 GB per each HDD. Ցանցային ինտերֆեյսր: 4 x 1Gb ցանցային ինտերֆեյսեր Raid աջակցություն: SAS RAID 6 and 10 Հավելյալ PCIe քարտ: SAS 6 Gbps HBA Արտաքին վերահսկիչ Սնուցման աղբյուրներ: Hot Plug սնուցման աղբյուր Ձևը: Rack-mountable-2U Պետք է ներառված լինեն սնուցման լարեր, UPS-ին միացնելու լարեր, Rails:  Երաշխիքը: 3 տարի</t>
  </si>
  <si>
    <t>Ð³Û³ëï³ÝÇ Ð³Ýñ³å»ïáõÃÛ³Ý §×³Ý³å³ñÑ³ÛÇÝ áëïÇÏ³ÝáõÃÛáõÝ¦ Í³é³ÛáõÃÛ³Ý Ñ³Ù³Ï³ñ•ã³ÛÇÝ ó³ÝóÁ ëå³ë³ñÏáÕ µÉ»Û¹ ë»ñí»ñ³ÛÇÝ Ñ³Ù³Ï³ñ•Ç(CISCO UCS 5108 Blade Server Chassis),  ïíÛ³ÉÝ»ñÇ å³Ñå³ÝÙ³Ý Ñ³Ù³Ï³ñ•Ç (EMC VNX5300), ë»ñí»ñÝ»ñÇ íÇñïáõ³ÉÇ½³óÇ³ÛÇ Ñ³Ù³Ï³ñ•Ç (VMware Esxi 5.0) ³ñ¹Ç³Ï³Ý³óÙ³Ý Ñ³Ù³ñ ³ÝÑñ³Å»ßï »Ý Ñ³í»ÉÛ³É µ³Õ³¹ñÇãÝ»ñ:
 ´É»Û¹ ë»ñí»ñ³ÛÇÝ Ñ³Ù³Ï³ñ•Ç (CISCO N20-B6625-1, N20-FW006)Ñ³Ù³ñ ³ÝÑñ³Å»ßï »Ý Ñ»ï¨Û³É µ³Õ³¹ñÇãÝ»ñÁ. N ÜÏ³ñ³•ñáõÃÛáõÝ ø³Ý³Ï
1 úå»ñ³óÇáÝ ÑÇßáÕáõÃÛáõÝ (memory)
36GB DDR3-1333MHz RDIMM/PC3-10600/dual rank 2Gb 4 2 Ðáë³ÝùÇ ëÝáõóÙ³Ý ë³ñù (PSU)
2500W Platinum AC Hot Plug Power Supply for UCS 5108 Chassis 1 îíÛ³ÉÝ»ñÇ å³Ñå³ÝÙ³Ý Ñ³Ù³Ï³ñ•Ç (EMCVNX5300) Ñ³Ù³ñ ³ÝÑñ³Å»ßï »Ý Ñ»ï¨Û³É Ñ³í»ÉÛ³É µ³Õ³¹ñÇã ë³ñù³íáñáõÙÝ»ñÁ. N ÜÏ³ñ³•ñáõÃÛáõÝ ø³Ý³Ï 1 Îáßï ëÏ³í³é³ÏÝ»ñÇ Ñ³Ù³ñ Ñ³í»ÉÛ³É å³Ñ³ñ³Ý 3U DAE WITH 15X3.5 INCH DRIVE SLOTS 1 2 Îáßï ëÏ³í³é³Ï (HDD) 2TB NL SAS DRV UPG-15X3.5IN 9 3 Îáßï ëÏ³í³é³Ï (HDD) 300GB10KSAS UP DRV15X3  6</t>
  </si>
  <si>
    <t>Գլխավոր: կառավորվող ընդլայնվող
Ցանցային: 24 x 10/100/1000BASE-T Gigabit Ethernet-ի ավտոմատ ընկալում Կառավարում: Web հիմքով կառավարման ինտերֆեյս   CLI (Հրամանային տողի ինտերֆեյս) ստանդարտը հասանելի է Telnet-ի կամ or լոկալ սերիալ պորտի միջոցով  SNMPv1, SNMP v2c, SNMPv3 ապահովում են USB Drive կամ SD Card ավտոմատ կոնֆիգուրացիայի աջակցություն, միկրոծրագիր 4 RMON խմբերի ապահովմամբ (պատմություն, վիճակագրություն, ահազանգեր և իրադարձություններ)  Միկրոծրագրի և կոնֆիգուրացիոն ֆայլերի TFTP փոխանցում Dual firmware images on-board  Բազմաթիվ կոնֆիգուրացիոն ֆայլերի բեռնման/ներբեռնման (upload/download) ապահովում Սխալների մոնիթորինգի վիճակագրություն և օպտիմիզացիայի իրականացում ներառյալ պորտերի ընդհանուր նկարագրության աղյուսակներ BootP/DHCP IP հասցեի կառավարման ապահովում Syslog հեռահար միացման հնարավորություն LLDP-MED SNTP Vlan-եր: IEEE 802.1Q նշագրմամբ և պորտի հիմքով, մինչև 4,000 օգտագործողի կողմից կարգաբերվող VLAN-եր արձանագրության հիմքով VLAN-եր Դինամիկ VLANs GVRP աջակցությամբ Առանձնահատկություններ: Link Aggregation LACP support, Port mirroring Ձևը: Rack-mountable Սնուցման աղբյուրներ: Պահուստային կրկնակի սնուցման աղբյուրներ, Պահանջվող լարումը 220-240 VAC (50/60 Hz)
Երաշխիքը : 1 տարի</t>
  </si>
  <si>
    <t>Գլխավոր: կառավորվող ընդլայնվող Ցանցային: 16 x 10/100/1000BASE-T Gigabit Ethernet-ի ավտոմատ ընկալում Կառավարում: Web հիմքով կառավարման ինտերֆեյս   CLI (Հրամանային տողի ինտերֆեյս) ստանդարտը հասանելի է Telnet-ի կամ or լոկալ սերիալ պորտի միջոցով  SNMPv1, SNMP v2c, SNMPv3 ապահովում   Syslog հեռահար միացման հնարավորություն  Vlan-եր: IEEE 802.1Q նշագրմամբ և պորտի հիմքով, մինչև 4,000 օգտագործողի կողմից կարգաբերվող VLAN-եր  արձանագրության հիմքով VLAN-եր  Դինամիկ VLANs GVRP աջակցությամբ
Առանձնահատկություններ: Link Aggregation LACP support, Port mirroring Ձևը: Rack-mountable Սնուցման աղբյուրներ: պահանջվող լարումը 220-240 VAC (50/60 Hz) Երաշխիքը: 1 տարի</t>
  </si>
  <si>
    <t>Լիցենզավորված Windows Server 2012 R2  (Cal-3 0հատ )</t>
  </si>
  <si>
    <t>42U Ստանդարտ Rack for 19” rack equipment mount Լայնությունը-600մմ, Խորությունը-1000մմ, Perforated առջևի և հետևի դռներ, Կողային վահանակներ, Պտուտակների փաթեթ Rack mount-ի մոնտաժման համար:
Երաշխիքը: 1 տարի</t>
  </si>
  <si>
    <t>Monitor - LED Monitor 20": Motherboard - Asus B75M-V, Chipset - Intel® B75,  Formfaktor: MicroATX,  Connector Type: Socket LGA 1155, Support Memory: 2 x DDR3 DIMM Max 16GB; Number of Channels - 2, External connectors: 1 x PS/2 keyboard, 1 x PS/2 mouse, 1 x VGA,  1 x DVI, 1 x HDMI, 1 x LAN (RJ45), 2 x USB 3.0, 4 x USB 2.0, 3 x audio; CPU Cooler LGA Intel® 1155 Original: Central Processing Unit - Intel® Pentium Core i5 3330, 3.20 GHz LGA 1155, Intel® Smart Cache - 6MB, Lithography - 22 nm, Processor Graphics - Intel® HD Graphics 2500, Graphics Base Frequency 650 MHz: Hard Disk Drive - Seagate 500GB Sata 3:  Random Access Memory - Elixir DDR3 4Gb 1600Mhz:  Digital Versatile Disc - DVD-RW 22X: Keyboard - Genius KB120, USB, Black: Mouse - Genius NS110X USB: Case - GF ATX-F18B/ USB 3.0/ HD Audio/ Screwless:</t>
  </si>
  <si>
    <t>Բազմաֆունկցիոնալ տպող/ պատճենահանող/սկանավորող Samsung SCX-3400</t>
  </si>
  <si>
    <t>TP-Link TL-WN781ND, 150Mbps Wireless N PCI Express Adapter</t>
  </si>
  <si>
    <t>USB ինտերֆեյսը` USB 2.0</t>
  </si>
  <si>
    <t>Monitor - LED Monitor ACER V206HQL:
Motherboard - Asus B75M-A, Chipset-Intel® B75, Formfaktor: MicroATX, Connector Type: Socket LGA 1155, Support Memory: 2 x DDR3 DIMM Max 16GB; Number of Channels - 2, External connectors: 1 x PS/2 keyboard, 1 x PS/2 mouse, 1 x VGA, 
1 x DVI, 1 x HDMI, 1 x LAN (RJ45), 2 x USB 3.0, 4 x USB 2.0, 3 x audio; CPU Cooler LGA Intel® 1155 Original:
Central Processing Unit - Intel® Pentium Core i5 3330, 3.20 GHz LGA 1155, Intel® Smart Cache - 6MB, Lithography - 22 nm, Processor Graphics - Intel® HD Graphics 2500, Graphics Base Frequency 650 MHz:
Hard Disk Drive - Seagate 500GB Sata 3:
Random Access Memory - Kingston DDR3 4Gb 1600Mhz:
Digital Versatile Disc - DVD-RW 22X:
Keyboard - Genius KB120, USB, Black:
Mouse - Genius NS110X USB:
Case - JNC ATX RJA</t>
  </si>
  <si>
    <t>Լազերային տպիչ/Պատճենահանման մեքենա/Սկաներ WorkCentre 3045B, ձևաչափը՝ A4, տպման արագությունը` 24 էջ/րոպե: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</si>
</sst>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rgb="FF000000"/>
      <name val="GHEA Grapalat"/>
      <family val="3"/>
    </font>
    <font>
      <sz val="11"/>
      <color theme="1"/>
      <name val="Calibri"/>
      <family val="2"/>
      <scheme val="minor"/>
    </font>
    <font>
      <sz val="7"/>
      <color theme="1"/>
      <name val="Times New Roman"/>
      <family val="1"/>
      <charset val="204"/>
    </font>
    <font>
      <sz val="7"/>
      <color theme="1"/>
      <name val="Arial LatArm"/>
      <family val="2"/>
    </font>
    <font>
      <sz val="8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17" fillId="0" borderId="0" applyFont="0" applyFill="0" applyBorder="0" applyAlignment="0" applyProtection="0"/>
  </cellStyleXfs>
  <cellXfs count="24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1" xfId="2" applyNumberFormat="1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5" fillId="0" borderId="5" xfId="2" applyNumberFormat="1" applyFont="1" applyFill="1" applyBorder="1" applyAlignment="1">
      <alignment horizontal="center" vertical="center"/>
    </xf>
    <xf numFmtId="0" fontId="1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top" wrapText="1"/>
    </xf>
    <xf numFmtId="0" fontId="6" fillId="0" borderId="7" xfId="0" applyFont="1" applyFill="1" applyBorder="1" applyAlignment="1">
      <alignment vertical="center" wrapText="1"/>
    </xf>
    <xf numFmtId="0" fontId="6" fillId="0" borderId="7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6" fillId="0" borderId="11" xfId="0" applyFont="1" applyBorder="1" applyAlignment="1">
      <alignment vertical="center" wrapText="1"/>
    </xf>
    <xf numFmtId="0" fontId="16" fillId="0" borderId="13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2"/>
  <sheetViews>
    <sheetView tabSelected="1" topLeftCell="A45" zoomScale="90" zoomScaleNormal="90" workbookViewId="0">
      <selection activeCell="J38" sqref="J38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9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210" t="s">
        <v>10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0" ht="9.75" customHeight="1">
      <c r="A2" s="4"/>
      <c r="B2" s="4"/>
      <c r="C2" s="4"/>
      <c r="D2" s="4"/>
      <c r="E2" s="4"/>
      <c r="F2" s="17"/>
      <c r="G2" s="17"/>
      <c r="H2" s="4"/>
      <c r="I2" s="4"/>
    </row>
    <row r="3" spans="1:10" ht="17.25">
      <c r="A3" s="210" t="s">
        <v>11</v>
      </c>
      <c r="B3" s="210"/>
      <c r="C3" s="210"/>
      <c r="D3" s="210"/>
      <c r="E3" s="210"/>
      <c r="F3" s="210"/>
      <c r="G3" s="210"/>
      <c r="H3" s="210"/>
      <c r="I3" s="210"/>
      <c r="J3" s="210"/>
    </row>
    <row r="4" spans="1:10">
      <c r="A4" s="3"/>
      <c r="B4" s="3"/>
      <c r="C4" s="3"/>
      <c r="D4" s="3"/>
      <c r="E4" s="3"/>
      <c r="F4" s="18"/>
      <c r="G4" s="18"/>
      <c r="H4" s="3"/>
      <c r="I4" s="3"/>
    </row>
    <row r="5" spans="1:10" ht="19.5" customHeight="1">
      <c r="A5" s="210" t="s">
        <v>169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ht="45" customHeight="1">
      <c r="A6" s="211" t="s">
        <v>170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0" ht="6" customHeight="1"/>
    <row r="8" spans="1:10" ht="12.75" customHeight="1">
      <c r="B8" s="116" t="s">
        <v>1</v>
      </c>
      <c r="C8" s="209"/>
      <c r="D8" s="209"/>
      <c r="E8" s="209"/>
      <c r="F8" s="209"/>
      <c r="G8" s="209"/>
      <c r="H8" s="209"/>
      <c r="I8" s="209"/>
      <c r="J8" s="209"/>
    </row>
    <row r="9" spans="1:10" ht="11.25" customHeight="1">
      <c r="B9" s="168" t="s">
        <v>2</v>
      </c>
      <c r="C9" s="168" t="s">
        <v>3</v>
      </c>
      <c r="D9" s="168" t="s">
        <v>4</v>
      </c>
      <c r="E9" s="105" t="s">
        <v>5</v>
      </c>
      <c r="F9" s="110"/>
      <c r="G9" s="105" t="s">
        <v>6</v>
      </c>
      <c r="H9" s="110"/>
      <c r="I9" s="114" t="s">
        <v>7</v>
      </c>
      <c r="J9" s="168" t="s">
        <v>135</v>
      </c>
    </row>
    <row r="10" spans="1:10" ht="10.5" customHeight="1">
      <c r="B10" s="169"/>
      <c r="C10" s="169"/>
      <c r="D10" s="169"/>
      <c r="E10" s="217" t="s">
        <v>109</v>
      </c>
      <c r="F10" s="146" t="s">
        <v>0</v>
      </c>
      <c r="G10" s="105" t="s">
        <v>8</v>
      </c>
      <c r="H10" s="110"/>
      <c r="I10" s="214"/>
      <c r="J10" s="169"/>
    </row>
    <row r="11" spans="1:10" ht="12.75" customHeight="1">
      <c r="B11" s="169"/>
      <c r="C11" s="169"/>
      <c r="D11" s="169"/>
      <c r="E11" s="218"/>
      <c r="F11" s="147"/>
      <c r="G11" s="215" t="s">
        <v>109</v>
      </c>
      <c r="H11" s="168" t="s">
        <v>0</v>
      </c>
      <c r="I11" s="214"/>
      <c r="J11" s="169"/>
    </row>
    <row r="12" spans="1:10" ht="12.75" customHeight="1">
      <c r="B12" s="169"/>
      <c r="C12" s="169"/>
      <c r="D12" s="169"/>
      <c r="E12" s="218"/>
      <c r="F12" s="147"/>
      <c r="G12" s="216"/>
      <c r="H12" s="169"/>
      <c r="I12" s="214"/>
      <c r="J12" s="170"/>
    </row>
    <row r="13" spans="1:10" s="7" customFormat="1" ht="108.75" customHeight="1">
      <c r="B13" s="47">
        <v>1</v>
      </c>
      <c r="C13" s="60" t="s">
        <v>120</v>
      </c>
      <c r="D13" s="59" t="s">
        <v>9</v>
      </c>
      <c r="E13" s="58">
        <v>12</v>
      </c>
      <c r="F13" s="58">
        <v>12</v>
      </c>
      <c r="G13" s="31">
        <v>50000</v>
      </c>
      <c r="H13" s="95">
        <v>50000</v>
      </c>
      <c r="I13" s="6" t="s">
        <v>179</v>
      </c>
      <c r="J13" s="6"/>
    </row>
    <row r="14" spans="1:10" s="7" customFormat="1" ht="19.5" customHeight="1">
      <c r="B14" s="47">
        <v>2</v>
      </c>
      <c r="C14" s="60" t="s">
        <v>122</v>
      </c>
      <c r="D14" s="59" t="s">
        <v>9</v>
      </c>
      <c r="E14" s="58">
        <v>3</v>
      </c>
      <c r="F14" s="58">
        <v>3</v>
      </c>
      <c r="G14" s="31">
        <v>10000</v>
      </c>
      <c r="H14" s="95">
        <v>10000</v>
      </c>
      <c r="I14" s="6" t="s">
        <v>180</v>
      </c>
      <c r="J14" s="6"/>
    </row>
    <row r="15" spans="1:10" s="7" customFormat="1" ht="72" customHeight="1">
      <c r="B15" s="47">
        <v>3</v>
      </c>
      <c r="C15" s="60" t="s">
        <v>123</v>
      </c>
      <c r="D15" s="59" t="s">
        <v>9</v>
      </c>
      <c r="E15" s="58">
        <v>1</v>
      </c>
      <c r="F15" s="58">
        <v>1</v>
      </c>
      <c r="G15" s="31">
        <v>50000</v>
      </c>
      <c r="H15" s="95">
        <v>50000</v>
      </c>
      <c r="I15" s="6" t="s">
        <v>181</v>
      </c>
      <c r="J15" s="71" t="s">
        <v>233</v>
      </c>
    </row>
    <row r="16" spans="1:10" s="7" customFormat="1" ht="25.5" customHeight="1">
      <c r="B16" s="47">
        <v>4</v>
      </c>
      <c r="C16" s="62" t="s">
        <v>124</v>
      </c>
      <c r="D16" s="30" t="s">
        <v>9</v>
      </c>
      <c r="E16" s="28">
        <v>100</v>
      </c>
      <c r="F16" s="28">
        <v>100</v>
      </c>
      <c r="G16" s="29">
        <v>120</v>
      </c>
      <c r="H16" s="96">
        <v>120</v>
      </c>
      <c r="I16" s="5" t="s">
        <v>182</v>
      </c>
      <c r="J16" s="5"/>
    </row>
    <row r="17" spans="2:10" s="7" customFormat="1" ht="34.5" customHeight="1">
      <c r="B17" s="47">
        <v>5</v>
      </c>
      <c r="C17" s="60" t="s">
        <v>125</v>
      </c>
      <c r="D17" s="30" t="s">
        <v>9</v>
      </c>
      <c r="E17" s="28">
        <v>27</v>
      </c>
      <c r="F17" s="28">
        <v>27</v>
      </c>
      <c r="G17" s="32">
        <v>27000</v>
      </c>
      <c r="H17" s="97">
        <v>27000</v>
      </c>
      <c r="I17" s="94" t="s">
        <v>183</v>
      </c>
      <c r="J17" s="71" t="s">
        <v>183</v>
      </c>
    </row>
    <row r="18" spans="2:10" s="7" customFormat="1" ht="25.5" customHeight="1">
      <c r="B18" s="47">
        <v>6</v>
      </c>
      <c r="C18" s="60" t="s">
        <v>126</v>
      </c>
      <c r="D18" s="30" t="s">
        <v>9</v>
      </c>
      <c r="E18" s="58">
        <v>5</v>
      </c>
      <c r="F18" s="58">
        <v>5</v>
      </c>
      <c r="G18" s="32">
        <v>7000</v>
      </c>
      <c r="H18" s="97">
        <v>7000</v>
      </c>
      <c r="I18" s="94" t="s">
        <v>196</v>
      </c>
      <c r="J18" s="71" t="s">
        <v>234</v>
      </c>
    </row>
    <row r="19" spans="2:10" s="7" customFormat="1" ht="25.5" customHeight="1">
      <c r="B19" s="47">
        <v>7</v>
      </c>
      <c r="C19" s="60" t="s">
        <v>127</v>
      </c>
      <c r="D19" s="30" t="s">
        <v>9</v>
      </c>
      <c r="E19" s="58">
        <v>1</v>
      </c>
      <c r="F19" s="58">
        <v>1</v>
      </c>
      <c r="G19" s="32">
        <v>35000</v>
      </c>
      <c r="H19" s="97">
        <v>35000</v>
      </c>
      <c r="I19" s="94" t="s">
        <v>184</v>
      </c>
      <c r="J19" s="71"/>
    </row>
    <row r="20" spans="2:10" s="7" customFormat="1" ht="25.5" customHeight="1">
      <c r="B20" s="47">
        <v>8</v>
      </c>
      <c r="C20" s="60" t="s">
        <v>128</v>
      </c>
      <c r="D20" s="30" t="s">
        <v>9</v>
      </c>
      <c r="E20" s="58">
        <v>5</v>
      </c>
      <c r="F20" s="58">
        <v>5</v>
      </c>
      <c r="G20" s="32">
        <v>6000</v>
      </c>
      <c r="H20" s="97">
        <v>6000</v>
      </c>
      <c r="I20" s="94" t="s">
        <v>185</v>
      </c>
      <c r="J20" s="94"/>
    </row>
    <row r="21" spans="2:10" s="7" customFormat="1" ht="87.75" customHeight="1">
      <c r="B21" s="47">
        <v>9</v>
      </c>
      <c r="C21" s="60" t="s">
        <v>121</v>
      </c>
      <c r="D21" s="30" t="s">
        <v>9</v>
      </c>
      <c r="E21" s="58">
        <v>2</v>
      </c>
      <c r="F21" s="58">
        <v>2</v>
      </c>
      <c r="G21" s="32">
        <v>650000</v>
      </c>
      <c r="H21" s="97">
        <v>650000</v>
      </c>
      <c r="I21" s="5" t="s">
        <v>197</v>
      </c>
      <c r="J21" s="5"/>
    </row>
    <row r="22" spans="2:10" s="7" customFormat="1" ht="75.75" customHeight="1">
      <c r="B22" s="47">
        <v>10</v>
      </c>
      <c r="C22" s="60" t="s">
        <v>121</v>
      </c>
      <c r="D22" s="30" t="s">
        <v>9</v>
      </c>
      <c r="E22" s="58">
        <v>1</v>
      </c>
      <c r="F22" s="58">
        <v>1</v>
      </c>
      <c r="G22" s="32">
        <v>400000</v>
      </c>
      <c r="H22" s="97">
        <v>400000</v>
      </c>
      <c r="I22" s="94" t="s">
        <v>198</v>
      </c>
      <c r="J22" s="94"/>
    </row>
    <row r="23" spans="2:10" s="7" customFormat="1" ht="333" customHeight="1">
      <c r="B23" s="47">
        <v>11</v>
      </c>
      <c r="C23" s="60" t="s">
        <v>129</v>
      </c>
      <c r="D23" s="30" t="s">
        <v>9</v>
      </c>
      <c r="E23" s="58">
        <v>2</v>
      </c>
      <c r="F23" s="58">
        <v>2</v>
      </c>
      <c r="G23" s="32">
        <v>450000</v>
      </c>
      <c r="H23" s="97">
        <v>450000</v>
      </c>
      <c r="I23" s="6" t="s">
        <v>228</v>
      </c>
      <c r="J23" s="71"/>
    </row>
    <row r="24" spans="2:10" s="7" customFormat="1" ht="169.5" customHeight="1">
      <c r="B24" s="47">
        <v>12</v>
      </c>
      <c r="C24" s="60" t="s">
        <v>129</v>
      </c>
      <c r="D24" s="30" t="s">
        <v>9</v>
      </c>
      <c r="E24" s="58">
        <v>1</v>
      </c>
      <c r="F24" s="58">
        <v>1</v>
      </c>
      <c r="G24" s="32">
        <v>350000</v>
      </c>
      <c r="H24" s="97">
        <v>350000</v>
      </c>
      <c r="I24" s="6" t="s">
        <v>229</v>
      </c>
      <c r="J24" s="71"/>
    </row>
    <row r="25" spans="2:10" s="7" customFormat="1" ht="35.25" customHeight="1">
      <c r="B25" s="47">
        <v>13</v>
      </c>
      <c r="C25" s="60" t="s">
        <v>130</v>
      </c>
      <c r="D25" s="30" t="s">
        <v>9</v>
      </c>
      <c r="E25" s="58">
        <v>3</v>
      </c>
      <c r="F25" s="58">
        <v>3</v>
      </c>
      <c r="G25" s="32">
        <v>370000</v>
      </c>
      <c r="H25" s="97">
        <v>370000</v>
      </c>
      <c r="I25" s="6" t="s">
        <v>230</v>
      </c>
      <c r="J25" s="71"/>
    </row>
    <row r="26" spans="2:10" s="7" customFormat="1" ht="73.5" customHeight="1">
      <c r="B26" s="47">
        <v>14</v>
      </c>
      <c r="C26" s="60" t="s">
        <v>131</v>
      </c>
      <c r="D26" s="30" t="s">
        <v>9</v>
      </c>
      <c r="E26" s="58">
        <v>3</v>
      </c>
      <c r="F26" s="58">
        <v>3</v>
      </c>
      <c r="G26" s="32">
        <v>600000</v>
      </c>
      <c r="H26" s="97">
        <v>600000</v>
      </c>
      <c r="I26" s="5" t="s">
        <v>199</v>
      </c>
      <c r="J26" s="71"/>
    </row>
    <row r="27" spans="2:10" s="7" customFormat="1" ht="206.25" customHeight="1">
      <c r="B27" s="47">
        <v>15</v>
      </c>
      <c r="C27" s="60" t="s">
        <v>132</v>
      </c>
      <c r="D27" s="30" t="s">
        <v>9</v>
      </c>
      <c r="E27" s="58">
        <v>4</v>
      </c>
      <c r="F27" s="58">
        <v>4</v>
      </c>
      <c r="G27" s="32">
        <v>1400000</v>
      </c>
      <c r="H27" s="97">
        <v>1400000</v>
      </c>
      <c r="I27" s="6" t="s">
        <v>200</v>
      </c>
      <c r="J27" s="71"/>
    </row>
    <row r="28" spans="2:10" s="7" customFormat="1" ht="211.5" customHeight="1">
      <c r="B28" s="47">
        <v>16</v>
      </c>
      <c r="C28" s="60" t="s">
        <v>132</v>
      </c>
      <c r="D28" s="30" t="s">
        <v>9</v>
      </c>
      <c r="E28" s="58">
        <v>2</v>
      </c>
      <c r="F28" s="58">
        <v>2</v>
      </c>
      <c r="G28" s="32">
        <v>900000</v>
      </c>
      <c r="H28" s="97">
        <v>900000</v>
      </c>
      <c r="I28" s="5" t="s">
        <v>201</v>
      </c>
      <c r="J28" s="71"/>
    </row>
    <row r="29" spans="2:10" s="7" customFormat="1" ht="242.25" customHeight="1">
      <c r="B29" s="47">
        <v>17</v>
      </c>
      <c r="C29" s="60" t="s">
        <v>132</v>
      </c>
      <c r="D29" s="30" t="s">
        <v>9</v>
      </c>
      <c r="E29" s="58">
        <v>1</v>
      </c>
      <c r="F29" s="58">
        <v>1</v>
      </c>
      <c r="G29" s="32">
        <v>3000000</v>
      </c>
      <c r="H29" s="97">
        <v>3000000</v>
      </c>
      <c r="I29" s="6" t="s">
        <v>202</v>
      </c>
      <c r="J29" s="70"/>
    </row>
    <row r="30" spans="2:10" s="7" customFormat="1" ht="245.25" customHeight="1">
      <c r="B30" s="47">
        <v>18</v>
      </c>
      <c r="C30" s="60" t="s">
        <v>132</v>
      </c>
      <c r="D30" s="30" t="s">
        <v>9</v>
      </c>
      <c r="E30" s="58">
        <v>1</v>
      </c>
      <c r="F30" s="58">
        <v>1</v>
      </c>
      <c r="G30" s="32">
        <v>3000000</v>
      </c>
      <c r="H30" s="97">
        <v>3000000</v>
      </c>
      <c r="I30" s="6" t="s">
        <v>226</v>
      </c>
      <c r="J30" s="70"/>
    </row>
    <row r="31" spans="2:10" s="7" customFormat="1" ht="79.5" customHeight="1">
      <c r="B31" s="47">
        <v>19</v>
      </c>
      <c r="C31" s="6" t="s">
        <v>171</v>
      </c>
      <c r="D31" s="30" t="s">
        <v>9</v>
      </c>
      <c r="E31" s="28">
        <v>3</v>
      </c>
      <c r="F31" s="28">
        <v>3</v>
      </c>
      <c r="G31" s="88">
        <v>400000</v>
      </c>
      <c r="H31" s="64">
        <v>400000</v>
      </c>
      <c r="I31" s="6" t="s">
        <v>231</v>
      </c>
      <c r="J31" s="70"/>
    </row>
    <row r="32" spans="2:10" s="7" customFormat="1" ht="26.25" customHeight="1">
      <c r="B32" s="47">
        <v>20</v>
      </c>
      <c r="C32" s="6" t="s">
        <v>172</v>
      </c>
      <c r="D32" s="30" t="s">
        <v>9</v>
      </c>
      <c r="E32" s="28">
        <v>200</v>
      </c>
      <c r="F32" s="28">
        <v>200</v>
      </c>
      <c r="G32" s="65">
        <v>220</v>
      </c>
      <c r="H32" s="69">
        <v>220</v>
      </c>
      <c r="I32" s="6" t="s">
        <v>186</v>
      </c>
      <c r="J32" s="241"/>
    </row>
    <row r="33" spans="2:10" s="7" customFormat="1" ht="26.25" customHeight="1">
      <c r="B33" s="47">
        <v>21</v>
      </c>
      <c r="C33" s="6" t="s">
        <v>173</v>
      </c>
      <c r="D33" s="30" t="s">
        <v>9</v>
      </c>
      <c r="E33" s="28">
        <v>10</v>
      </c>
      <c r="F33" s="28">
        <v>10</v>
      </c>
      <c r="G33" s="65">
        <v>2300</v>
      </c>
      <c r="H33" s="69">
        <v>2300</v>
      </c>
      <c r="I33" s="62" t="s">
        <v>187</v>
      </c>
      <c r="J33" s="243" t="s">
        <v>235</v>
      </c>
    </row>
    <row r="34" spans="2:10" s="7" customFormat="1" ht="26.25" customHeight="1">
      <c r="B34" s="47">
        <v>22</v>
      </c>
      <c r="C34" s="6" t="s">
        <v>174</v>
      </c>
      <c r="D34" s="30" t="s">
        <v>9</v>
      </c>
      <c r="E34" s="28">
        <v>5</v>
      </c>
      <c r="F34" s="28">
        <v>5</v>
      </c>
      <c r="G34" s="65">
        <v>3600</v>
      </c>
      <c r="H34" s="69">
        <v>3600</v>
      </c>
      <c r="I34" s="62" t="s">
        <v>188</v>
      </c>
      <c r="J34" s="243" t="s">
        <v>235</v>
      </c>
    </row>
    <row r="35" spans="2:10" s="7" customFormat="1" ht="49.5" customHeight="1">
      <c r="B35" s="47">
        <v>23</v>
      </c>
      <c r="C35" s="6" t="s">
        <v>175</v>
      </c>
      <c r="D35" s="35" t="s">
        <v>9</v>
      </c>
      <c r="E35" s="28">
        <v>2</v>
      </c>
      <c r="F35" s="28">
        <v>2</v>
      </c>
      <c r="G35" s="65">
        <v>7000</v>
      </c>
      <c r="H35" s="69">
        <v>7000</v>
      </c>
      <c r="I35" s="5" t="s">
        <v>189</v>
      </c>
      <c r="J35" s="242" t="s">
        <v>189</v>
      </c>
    </row>
    <row r="36" spans="2:10" s="7" customFormat="1" ht="196.5" customHeight="1">
      <c r="B36" s="47">
        <v>24</v>
      </c>
      <c r="C36" s="60" t="s">
        <v>119</v>
      </c>
      <c r="D36" s="30" t="s">
        <v>134</v>
      </c>
      <c r="E36" s="58">
        <v>22</v>
      </c>
      <c r="F36" s="58">
        <v>22</v>
      </c>
      <c r="G36" s="66">
        <v>270000</v>
      </c>
      <c r="H36" s="66">
        <v>270000</v>
      </c>
      <c r="I36" s="6" t="s">
        <v>232</v>
      </c>
      <c r="J36" s="71" t="s">
        <v>236</v>
      </c>
    </row>
    <row r="37" spans="2:10" s="7" customFormat="1" ht="41.25" customHeight="1">
      <c r="B37" s="47">
        <v>25</v>
      </c>
      <c r="C37" s="5" t="s">
        <v>176</v>
      </c>
      <c r="D37" s="63" t="s">
        <v>9</v>
      </c>
      <c r="E37" s="58">
        <v>25</v>
      </c>
      <c r="F37" s="58">
        <v>25</v>
      </c>
      <c r="G37" s="66">
        <v>27000</v>
      </c>
      <c r="H37" s="66">
        <v>27000</v>
      </c>
      <c r="I37" s="93" t="s">
        <v>183</v>
      </c>
      <c r="J37" s="71" t="s">
        <v>183</v>
      </c>
    </row>
    <row r="38" spans="2:10" s="7" customFormat="1" ht="37.5" customHeight="1">
      <c r="B38" s="47">
        <v>26</v>
      </c>
      <c r="C38" s="5" t="s">
        <v>177</v>
      </c>
      <c r="D38" s="30" t="s">
        <v>9</v>
      </c>
      <c r="E38" s="58">
        <v>60</v>
      </c>
      <c r="F38" s="58">
        <v>60</v>
      </c>
      <c r="G38" s="66">
        <v>69000</v>
      </c>
      <c r="H38" s="66">
        <v>69000</v>
      </c>
      <c r="I38" s="94" t="s">
        <v>190</v>
      </c>
      <c r="J38" s="71" t="s">
        <v>237</v>
      </c>
    </row>
    <row r="39" spans="2:10" s="7" customFormat="1" ht="30.75" customHeight="1">
      <c r="B39" s="47">
        <v>27</v>
      </c>
      <c r="C39" s="5" t="s">
        <v>121</v>
      </c>
      <c r="D39" s="30" t="s">
        <v>9</v>
      </c>
      <c r="E39" s="58">
        <v>20</v>
      </c>
      <c r="F39" s="58">
        <v>20</v>
      </c>
      <c r="G39" s="66">
        <v>15000</v>
      </c>
      <c r="H39" s="66">
        <v>15000</v>
      </c>
      <c r="I39" s="94" t="s">
        <v>191</v>
      </c>
      <c r="J39" s="72"/>
    </row>
    <row r="40" spans="2:10" s="16" customFormat="1" ht="25.5" customHeight="1">
      <c r="B40" s="47">
        <v>28</v>
      </c>
      <c r="C40" s="6" t="s">
        <v>178</v>
      </c>
      <c r="D40" s="30" t="s">
        <v>9</v>
      </c>
      <c r="E40" s="58">
        <v>5</v>
      </c>
      <c r="F40" s="58">
        <v>5</v>
      </c>
      <c r="G40" s="66">
        <v>33000</v>
      </c>
      <c r="H40" s="66">
        <v>33000</v>
      </c>
      <c r="I40" s="6" t="s">
        <v>192</v>
      </c>
      <c r="J40" s="73"/>
    </row>
    <row r="41" spans="2:10" s="7" customFormat="1" ht="25.5" customHeight="1">
      <c r="B41" s="47">
        <v>29</v>
      </c>
      <c r="C41" s="6" t="s">
        <v>178</v>
      </c>
      <c r="D41" s="30" t="s">
        <v>9</v>
      </c>
      <c r="E41" s="58">
        <v>5</v>
      </c>
      <c r="F41" s="58">
        <v>5</v>
      </c>
      <c r="G41" s="66">
        <v>66000</v>
      </c>
      <c r="H41" s="66">
        <v>66000</v>
      </c>
      <c r="I41" s="6" t="s">
        <v>193</v>
      </c>
      <c r="J41" s="74"/>
    </row>
    <row r="42" spans="2:10" s="7" customFormat="1" ht="54" customHeight="1">
      <c r="B42" s="47">
        <v>30</v>
      </c>
      <c r="C42" s="61" t="s">
        <v>178</v>
      </c>
      <c r="D42" s="30" t="s">
        <v>9</v>
      </c>
      <c r="E42" s="58">
        <v>5</v>
      </c>
      <c r="F42" s="58">
        <v>5</v>
      </c>
      <c r="G42" s="66">
        <v>499500</v>
      </c>
      <c r="H42" s="66">
        <v>499500</v>
      </c>
      <c r="I42" s="6" t="s">
        <v>194</v>
      </c>
      <c r="J42" s="71"/>
    </row>
    <row r="43" spans="2:10" s="7" customFormat="1" ht="249.75" customHeight="1">
      <c r="B43" s="67">
        <v>31</v>
      </c>
      <c r="C43" s="33" t="s">
        <v>195</v>
      </c>
      <c r="D43" s="30" t="s">
        <v>9</v>
      </c>
      <c r="E43" s="28">
        <v>4</v>
      </c>
      <c r="F43" s="29">
        <v>4</v>
      </c>
      <c r="G43" s="88">
        <v>500000</v>
      </c>
      <c r="H43" s="98">
        <v>500000</v>
      </c>
      <c r="I43" s="100" t="s">
        <v>227</v>
      </c>
      <c r="J43" s="71"/>
    </row>
    <row r="44" spans="2:10" s="7" customFormat="1" ht="277.5" customHeight="1">
      <c r="B44" s="68">
        <v>32</v>
      </c>
      <c r="C44" s="89" t="s">
        <v>133</v>
      </c>
      <c r="D44" s="35" t="s">
        <v>9</v>
      </c>
      <c r="E44" s="90">
        <v>1</v>
      </c>
      <c r="F44" s="91">
        <v>1</v>
      </c>
      <c r="G44" s="92">
        <v>8000000</v>
      </c>
      <c r="H44" s="99">
        <v>8000000</v>
      </c>
      <c r="I44" s="100" t="s">
        <v>203</v>
      </c>
      <c r="J44" s="71"/>
    </row>
    <row r="45" spans="2:10" ht="14.25" customHeight="1">
      <c r="B45" s="212"/>
      <c r="C45" s="213"/>
      <c r="D45" s="212"/>
      <c r="E45" s="213"/>
      <c r="F45" s="212"/>
      <c r="G45" s="212"/>
      <c r="H45" s="212"/>
      <c r="I45" s="212"/>
      <c r="J45" s="212"/>
    </row>
    <row r="46" spans="2:10" ht="18.75" customHeight="1">
      <c r="B46" s="106" t="s">
        <v>12</v>
      </c>
      <c r="C46" s="107"/>
      <c r="D46" s="107"/>
      <c r="E46" s="107"/>
      <c r="F46" s="108"/>
      <c r="G46" s="105" t="s">
        <v>13</v>
      </c>
      <c r="H46" s="157"/>
      <c r="I46" s="157"/>
      <c r="J46" s="110"/>
    </row>
    <row r="47" spans="2:10" ht="15" customHeight="1">
      <c r="B47" s="177"/>
      <c r="C47" s="178"/>
      <c r="D47" s="178"/>
      <c r="E47" s="178"/>
      <c r="F47" s="178"/>
      <c r="G47" s="178"/>
      <c r="H47" s="178"/>
      <c r="I47" s="178"/>
      <c r="J47" s="179"/>
    </row>
    <row r="48" spans="2:10" ht="15" customHeight="1">
      <c r="B48" s="128" t="s">
        <v>14</v>
      </c>
      <c r="C48" s="129"/>
      <c r="D48" s="129"/>
      <c r="E48" s="129"/>
      <c r="F48" s="129"/>
      <c r="G48" s="129"/>
      <c r="H48" s="129"/>
      <c r="I48" s="129"/>
      <c r="J48" s="130"/>
    </row>
    <row r="49" spans="2:10" ht="16.5" customHeight="1">
      <c r="B49" s="165" t="s">
        <v>15</v>
      </c>
      <c r="C49" s="165"/>
      <c r="D49" s="165" t="s">
        <v>16</v>
      </c>
      <c r="E49" s="165"/>
      <c r="F49" s="20" t="s">
        <v>17</v>
      </c>
      <c r="G49" s="20" t="s">
        <v>18</v>
      </c>
      <c r="H49" s="49" t="s">
        <v>19</v>
      </c>
      <c r="I49" s="196" t="s">
        <v>20</v>
      </c>
      <c r="J49" s="197"/>
    </row>
    <row r="50" spans="2:10" ht="16.5" customHeight="1">
      <c r="B50" s="204" t="s">
        <v>108</v>
      </c>
      <c r="C50" s="205"/>
      <c r="D50" s="204" t="s">
        <v>79</v>
      </c>
      <c r="E50" s="205"/>
      <c r="F50" s="21" t="s">
        <v>79</v>
      </c>
      <c r="G50" s="21" t="s">
        <v>117</v>
      </c>
      <c r="H50" s="10"/>
      <c r="I50" s="198" t="s">
        <v>80</v>
      </c>
      <c r="J50" s="199"/>
    </row>
    <row r="51" spans="2:10" ht="16.5" customHeight="1">
      <c r="B51" s="204" t="s">
        <v>108</v>
      </c>
      <c r="C51" s="205"/>
      <c r="D51" s="204" t="s">
        <v>79</v>
      </c>
      <c r="E51" s="205"/>
      <c r="F51" s="21" t="s">
        <v>79</v>
      </c>
      <c r="G51" s="21" t="s">
        <v>224</v>
      </c>
      <c r="H51" s="10"/>
      <c r="I51" s="198" t="s">
        <v>80</v>
      </c>
      <c r="J51" s="199"/>
    </row>
    <row r="52" spans="2:10" ht="15" customHeight="1">
      <c r="B52" s="177"/>
      <c r="C52" s="178"/>
      <c r="D52" s="178"/>
      <c r="E52" s="178"/>
      <c r="F52" s="178"/>
      <c r="G52" s="178"/>
      <c r="H52" s="178"/>
      <c r="I52" s="178"/>
      <c r="J52" s="179"/>
    </row>
    <row r="53" spans="2:10" ht="15" customHeight="1">
      <c r="B53" s="203" t="s">
        <v>21</v>
      </c>
      <c r="C53" s="203"/>
      <c r="D53" s="203"/>
      <c r="E53" s="203"/>
      <c r="F53" s="203"/>
      <c r="G53" s="200" t="s">
        <v>225</v>
      </c>
      <c r="H53" s="201"/>
      <c r="I53" s="201"/>
      <c r="J53" s="202"/>
    </row>
    <row r="54" spans="2:10" ht="15" customHeight="1">
      <c r="B54" s="188" t="s">
        <v>96</v>
      </c>
      <c r="C54" s="152"/>
      <c r="D54" s="152"/>
      <c r="E54" s="152"/>
      <c r="F54" s="152"/>
      <c r="G54" s="180">
        <v>1</v>
      </c>
      <c r="H54" s="181"/>
      <c r="I54" s="181"/>
      <c r="J54" s="182"/>
    </row>
    <row r="55" spans="2:10" ht="15" customHeight="1">
      <c r="B55" s="193"/>
      <c r="C55" s="194"/>
      <c r="D55" s="194"/>
      <c r="E55" s="194"/>
      <c r="F55" s="194"/>
      <c r="G55" s="180" t="s">
        <v>22</v>
      </c>
      <c r="H55" s="181"/>
      <c r="I55" s="181"/>
      <c r="J55" s="182"/>
    </row>
    <row r="56" spans="2:10" ht="24" customHeight="1">
      <c r="B56" s="188" t="s">
        <v>25</v>
      </c>
      <c r="C56" s="152"/>
      <c r="D56" s="152"/>
      <c r="E56" s="152"/>
      <c r="F56" s="189"/>
      <c r="G56" s="42"/>
      <c r="H56" s="5" t="s">
        <v>23</v>
      </c>
      <c r="I56" s="183" t="s">
        <v>24</v>
      </c>
      <c r="J56" s="184"/>
    </row>
    <row r="57" spans="2:10" ht="15" customHeight="1">
      <c r="B57" s="190"/>
      <c r="C57" s="191"/>
      <c r="D57" s="191"/>
      <c r="E57" s="191"/>
      <c r="F57" s="192"/>
      <c r="G57" s="43">
        <v>1</v>
      </c>
      <c r="H57" s="9"/>
      <c r="I57" s="185"/>
      <c r="J57" s="186"/>
    </row>
    <row r="58" spans="2:10" ht="15" customHeight="1">
      <c r="B58" s="193"/>
      <c r="C58" s="194"/>
      <c r="D58" s="194"/>
      <c r="E58" s="194"/>
      <c r="F58" s="195"/>
      <c r="G58" s="43" t="s">
        <v>22</v>
      </c>
      <c r="H58" s="9"/>
      <c r="I58" s="185"/>
      <c r="J58" s="186"/>
    </row>
    <row r="59" spans="2:10" ht="15" customHeight="1">
      <c r="B59" s="149"/>
      <c r="C59" s="221"/>
      <c r="D59" s="221"/>
      <c r="E59" s="221"/>
      <c r="F59" s="150"/>
      <c r="G59" s="22"/>
      <c r="H59" s="2"/>
      <c r="I59" s="206"/>
      <c r="J59" s="207"/>
    </row>
    <row r="60" spans="2:10" ht="15" customHeight="1">
      <c r="B60" s="177"/>
      <c r="C60" s="178"/>
      <c r="D60" s="178"/>
      <c r="E60" s="178"/>
      <c r="F60" s="178"/>
      <c r="G60" s="178"/>
      <c r="H60" s="178"/>
      <c r="I60" s="178"/>
      <c r="J60" s="179"/>
    </row>
    <row r="61" spans="2:10" ht="15" customHeight="1">
      <c r="B61" s="187" t="s">
        <v>26</v>
      </c>
      <c r="C61" s="222" t="s">
        <v>27</v>
      </c>
      <c r="D61" s="223"/>
      <c r="E61" s="226" t="s">
        <v>28</v>
      </c>
      <c r="F61" s="226"/>
      <c r="G61" s="226"/>
      <c r="H61" s="226"/>
      <c r="I61" s="226"/>
      <c r="J61" s="226"/>
    </row>
    <row r="62" spans="2:10" ht="12.75" customHeight="1">
      <c r="B62" s="187"/>
      <c r="C62" s="224"/>
      <c r="D62" s="225"/>
      <c r="E62" s="227" t="s">
        <v>29</v>
      </c>
      <c r="F62" s="228"/>
      <c r="G62" s="228"/>
      <c r="H62" s="228"/>
      <c r="I62" s="228"/>
      <c r="J62" s="229"/>
    </row>
    <row r="63" spans="2:10" ht="16.5" customHeight="1">
      <c r="B63" s="187"/>
      <c r="C63" s="224"/>
      <c r="D63" s="225"/>
      <c r="E63" s="220" t="s">
        <v>30</v>
      </c>
      <c r="F63" s="220"/>
      <c r="G63" s="219" t="s">
        <v>31</v>
      </c>
      <c r="H63" s="219"/>
      <c r="I63" s="208" t="s">
        <v>32</v>
      </c>
      <c r="J63" s="208"/>
    </row>
    <row r="64" spans="2:10" ht="31.5" customHeight="1">
      <c r="B64" s="187"/>
      <c r="C64" s="224"/>
      <c r="D64" s="225"/>
      <c r="E64" s="36" t="s">
        <v>109</v>
      </c>
      <c r="F64" s="37" t="s">
        <v>0</v>
      </c>
      <c r="G64" s="23" t="s">
        <v>109</v>
      </c>
      <c r="H64" s="24" t="s">
        <v>0</v>
      </c>
      <c r="I64" s="8" t="s">
        <v>109</v>
      </c>
      <c r="J64" s="46" t="s">
        <v>0</v>
      </c>
    </row>
    <row r="65" spans="2:10" ht="15.75" customHeight="1">
      <c r="B65" s="138" t="s">
        <v>33</v>
      </c>
      <c r="C65" s="233" t="s">
        <v>137</v>
      </c>
      <c r="D65" s="233"/>
      <c r="E65" s="237">
        <v>51675</v>
      </c>
      <c r="F65" s="237">
        <v>51675</v>
      </c>
      <c r="G65" s="25">
        <f t="shared" ref="G65" si="0">SUM(I65-E65)</f>
        <v>10335</v>
      </c>
      <c r="H65" s="25">
        <f t="shared" ref="H65" si="1">SUM(J65-F65)</f>
        <v>10335</v>
      </c>
      <c r="I65" s="11">
        <f t="shared" ref="I65" si="2">E65*12/10</f>
        <v>62010</v>
      </c>
      <c r="J65" s="11">
        <f t="shared" ref="J65" si="3">F65*12/10</f>
        <v>62010</v>
      </c>
    </row>
    <row r="66" spans="2:10" ht="15.75" customHeight="1">
      <c r="B66" s="139"/>
      <c r="C66" s="233" t="s">
        <v>140</v>
      </c>
      <c r="D66" s="233"/>
      <c r="E66" s="238">
        <v>76500</v>
      </c>
      <c r="F66" s="238">
        <v>76500</v>
      </c>
      <c r="G66" s="25">
        <f t="shared" ref="G66:G91" si="4">SUM(I66-E66)</f>
        <v>15300</v>
      </c>
      <c r="H66" s="25">
        <f t="shared" ref="H66:H91" si="5">SUM(J66-F66)</f>
        <v>15300</v>
      </c>
      <c r="I66" s="11">
        <f t="shared" ref="I66:I91" si="6">E66*12/10</f>
        <v>91800</v>
      </c>
      <c r="J66" s="11">
        <f t="shared" ref="J66:J91" si="7">F66*12/10</f>
        <v>91800</v>
      </c>
    </row>
    <row r="67" spans="2:10" ht="31.5" customHeight="1">
      <c r="B67" s="80" t="s">
        <v>34</v>
      </c>
      <c r="C67" s="233" t="s">
        <v>137</v>
      </c>
      <c r="D67" s="233"/>
      <c r="E67" s="238">
        <v>19100</v>
      </c>
      <c r="F67" s="238">
        <v>19100</v>
      </c>
      <c r="G67" s="25">
        <f t="shared" si="4"/>
        <v>3820</v>
      </c>
      <c r="H67" s="25">
        <f t="shared" si="5"/>
        <v>3820</v>
      </c>
      <c r="I67" s="11">
        <f t="shared" si="6"/>
        <v>22920</v>
      </c>
      <c r="J67" s="11">
        <f t="shared" si="7"/>
        <v>22920</v>
      </c>
    </row>
    <row r="68" spans="2:10" ht="15.75" customHeight="1">
      <c r="B68" s="138" t="s">
        <v>35</v>
      </c>
      <c r="C68" s="233" t="s">
        <v>137</v>
      </c>
      <c r="D68" s="233"/>
      <c r="E68" s="12">
        <v>53425</v>
      </c>
      <c r="F68" s="12">
        <v>53425</v>
      </c>
      <c r="G68" s="25">
        <f t="shared" si="4"/>
        <v>10685</v>
      </c>
      <c r="H68" s="25">
        <f t="shared" si="5"/>
        <v>10685</v>
      </c>
      <c r="I68" s="11">
        <f t="shared" si="6"/>
        <v>64110</v>
      </c>
      <c r="J68" s="11">
        <f t="shared" si="7"/>
        <v>64110</v>
      </c>
    </row>
    <row r="69" spans="2:10" ht="15.75" customHeight="1">
      <c r="B69" s="139"/>
      <c r="C69" s="233" t="s">
        <v>140</v>
      </c>
      <c r="D69" s="233"/>
      <c r="E69" s="12">
        <v>41666.660000000003</v>
      </c>
      <c r="F69" s="12">
        <v>41666.660000000003</v>
      </c>
      <c r="G69" s="25">
        <f t="shared" si="4"/>
        <v>8333.3320000000022</v>
      </c>
      <c r="H69" s="25">
        <f t="shared" si="5"/>
        <v>8333.3320000000022</v>
      </c>
      <c r="I69" s="11">
        <f t="shared" si="6"/>
        <v>49999.992000000006</v>
      </c>
      <c r="J69" s="11">
        <f t="shared" si="7"/>
        <v>49999.992000000006</v>
      </c>
    </row>
    <row r="70" spans="2:10" ht="31.5" customHeight="1">
      <c r="B70" s="80" t="s">
        <v>36</v>
      </c>
      <c r="C70" s="235" t="s">
        <v>205</v>
      </c>
      <c r="D70" s="236"/>
      <c r="E70" s="238">
        <v>325</v>
      </c>
      <c r="F70" s="238">
        <v>325</v>
      </c>
      <c r="G70" s="25">
        <f t="shared" si="4"/>
        <v>65</v>
      </c>
      <c r="H70" s="25">
        <f t="shared" si="5"/>
        <v>65</v>
      </c>
      <c r="I70" s="11">
        <f t="shared" si="6"/>
        <v>390</v>
      </c>
      <c r="J70" s="11">
        <f t="shared" si="7"/>
        <v>390</v>
      </c>
    </row>
    <row r="71" spans="2:10" ht="15.75" customHeight="1">
      <c r="B71" s="138" t="s">
        <v>37</v>
      </c>
      <c r="C71" s="233" t="s">
        <v>137</v>
      </c>
      <c r="D71" s="233"/>
      <c r="E71" s="12">
        <v>22400</v>
      </c>
      <c r="F71" s="12">
        <v>22400</v>
      </c>
      <c r="G71" s="25">
        <f t="shared" si="4"/>
        <v>4480</v>
      </c>
      <c r="H71" s="25">
        <f t="shared" si="5"/>
        <v>4480</v>
      </c>
      <c r="I71" s="11">
        <f t="shared" si="6"/>
        <v>26880</v>
      </c>
      <c r="J71" s="11">
        <f t="shared" si="7"/>
        <v>26880</v>
      </c>
    </row>
    <row r="72" spans="2:10" ht="15.75" customHeight="1">
      <c r="B72" s="140"/>
      <c r="C72" s="233" t="s">
        <v>206</v>
      </c>
      <c r="D72" s="233"/>
      <c r="E72" s="12">
        <v>22416.66</v>
      </c>
      <c r="F72" s="12">
        <v>22416.66</v>
      </c>
      <c r="G72" s="25">
        <f t="shared" si="4"/>
        <v>4483.3319999999985</v>
      </c>
      <c r="H72" s="25">
        <f t="shared" si="5"/>
        <v>4483.3319999999985</v>
      </c>
      <c r="I72" s="11">
        <f t="shared" si="6"/>
        <v>26899.991999999998</v>
      </c>
      <c r="J72" s="11">
        <f t="shared" si="7"/>
        <v>26899.991999999998</v>
      </c>
    </row>
    <row r="73" spans="2:10" ht="15.75" customHeight="1">
      <c r="B73" s="140"/>
      <c r="C73" s="233" t="s">
        <v>139</v>
      </c>
      <c r="D73" s="233"/>
      <c r="E73" s="12">
        <v>27666.66</v>
      </c>
      <c r="F73" s="12">
        <v>27666.66</v>
      </c>
      <c r="G73" s="25">
        <f t="shared" si="4"/>
        <v>5533.3319999999985</v>
      </c>
      <c r="H73" s="25">
        <f t="shared" si="5"/>
        <v>5533.3319999999985</v>
      </c>
      <c r="I73" s="11">
        <f t="shared" si="6"/>
        <v>33199.991999999998</v>
      </c>
      <c r="J73" s="11">
        <f t="shared" si="7"/>
        <v>33199.991999999998</v>
      </c>
    </row>
    <row r="74" spans="2:10" ht="15.75" customHeight="1">
      <c r="B74" s="144" t="s">
        <v>38</v>
      </c>
      <c r="C74" s="233" t="s">
        <v>137</v>
      </c>
      <c r="D74" s="233"/>
      <c r="E74" s="12">
        <v>11500</v>
      </c>
      <c r="F74" s="12">
        <v>11500</v>
      </c>
      <c r="G74" s="25">
        <f t="shared" si="4"/>
        <v>2300</v>
      </c>
      <c r="H74" s="25">
        <f t="shared" si="5"/>
        <v>2300</v>
      </c>
      <c r="I74" s="11">
        <f t="shared" si="6"/>
        <v>13800</v>
      </c>
      <c r="J74" s="11">
        <f t="shared" si="7"/>
        <v>13800</v>
      </c>
    </row>
    <row r="75" spans="2:10" ht="15.75" customHeight="1">
      <c r="B75" s="144"/>
      <c r="C75" s="233" t="s">
        <v>140</v>
      </c>
      <c r="D75" s="233"/>
      <c r="E75" s="12">
        <v>5200</v>
      </c>
      <c r="F75" s="12">
        <v>5200</v>
      </c>
      <c r="G75" s="25">
        <f t="shared" si="4"/>
        <v>1040</v>
      </c>
      <c r="H75" s="25">
        <f t="shared" si="5"/>
        <v>1040</v>
      </c>
      <c r="I75" s="11">
        <f t="shared" si="6"/>
        <v>6240</v>
      </c>
      <c r="J75" s="11">
        <f t="shared" si="7"/>
        <v>6240</v>
      </c>
    </row>
    <row r="76" spans="2:10" ht="31.5" customHeight="1">
      <c r="B76" s="81" t="s">
        <v>39</v>
      </c>
      <c r="C76" s="233" t="s">
        <v>204</v>
      </c>
      <c r="D76" s="233"/>
      <c r="E76" s="12" t="s">
        <v>204</v>
      </c>
      <c r="F76" s="12" t="s">
        <v>204</v>
      </c>
      <c r="G76" s="12" t="s">
        <v>204</v>
      </c>
      <c r="H76" s="12" t="s">
        <v>204</v>
      </c>
      <c r="I76" s="12" t="s">
        <v>204</v>
      </c>
      <c r="J76" s="12" t="s">
        <v>204</v>
      </c>
    </row>
    <row r="77" spans="2:10" ht="15.75" customHeight="1">
      <c r="B77" s="144" t="s">
        <v>40</v>
      </c>
      <c r="C77" s="233" t="s">
        <v>137</v>
      </c>
      <c r="D77" s="233"/>
      <c r="E77" s="238">
        <v>14125</v>
      </c>
      <c r="F77" s="238">
        <v>14125</v>
      </c>
      <c r="G77" s="25">
        <f t="shared" si="4"/>
        <v>2825</v>
      </c>
      <c r="H77" s="25">
        <f t="shared" si="5"/>
        <v>2825</v>
      </c>
      <c r="I77" s="11">
        <f t="shared" si="6"/>
        <v>16950</v>
      </c>
      <c r="J77" s="11">
        <f t="shared" si="7"/>
        <v>16950</v>
      </c>
    </row>
    <row r="78" spans="2:10" ht="15.75" customHeight="1">
      <c r="B78" s="144"/>
      <c r="C78" s="233" t="s">
        <v>140</v>
      </c>
      <c r="D78" s="233"/>
      <c r="E78" s="238">
        <v>14000</v>
      </c>
      <c r="F78" s="238">
        <v>14000</v>
      </c>
      <c r="G78" s="25">
        <f t="shared" si="4"/>
        <v>2800</v>
      </c>
      <c r="H78" s="25">
        <f t="shared" si="5"/>
        <v>2800</v>
      </c>
      <c r="I78" s="11">
        <f t="shared" si="6"/>
        <v>16800</v>
      </c>
      <c r="J78" s="11">
        <f t="shared" si="7"/>
        <v>16800</v>
      </c>
    </row>
    <row r="79" spans="2:10" ht="15.75" customHeight="1">
      <c r="B79" s="144"/>
      <c r="C79" s="233" t="s">
        <v>138</v>
      </c>
      <c r="D79" s="233"/>
      <c r="E79" s="238">
        <v>20000</v>
      </c>
      <c r="F79" s="238">
        <v>20000</v>
      </c>
      <c r="G79" s="25">
        <f t="shared" si="4"/>
        <v>4000</v>
      </c>
      <c r="H79" s="25">
        <f t="shared" si="5"/>
        <v>4000</v>
      </c>
      <c r="I79" s="11">
        <f t="shared" si="6"/>
        <v>24000</v>
      </c>
      <c r="J79" s="11">
        <f t="shared" si="7"/>
        <v>24000</v>
      </c>
    </row>
    <row r="80" spans="2:10" ht="15.75" customHeight="1">
      <c r="B80" s="138" t="s">
        <v>41</v>
      </c>
      <c r="C80" s="233" t="s">
        <v>207</v>
      </c>
      <c r="D80" s="233"/>
      <c r="E80" s="238">
        <v>1035000</v>
      </c>
      <c r="F80" s="238">
        <v>1035000</v>
      </c>
      <c r="G80" s="25">
        <f t="shared" si="4"/>
        <v>207000</v>
      </c>
      <c r="H80" s="25">
        <f t="shared" si="5"/>
        <v>207000</v>
      </c>
      <c r="I80" s="11">
        <f t="shared" si="6"/>
        <v>1242000</v>
      </c>
      <c r="J80" s="11">
        <f t="shared" si="7"/>
        <v>1242000</v>
      </c>
    </row>
    <row r="81" spans="2:10" ht="15.75" customHeight="1">
      <c r="B81" s="140"/>
      <c r="C81" s="233" t="s">
        <v>137</v>
      </c>
      <c r="D81" s="233"/>
      <c r="E81" s="238">
        <v>746000</v>
      </c>
      <c r="F81" s="238">
        <v>746000</v>
      </c>
      <c r="G81" s="25">
        <f t="shared" si="4"/>
        <v>149200</v>
      </c>
      <c r="H81" s="25">
        <f t="shared" si="5"/>
        <v>149200</v>
      </c>
      <c r="I81" s="11">
        <f t="shared" si="6"/>
        <v>895200</v>
      </c>
      <c r="J81" s="11">
        <f t="shared" si="7"/>
        <v>895200</v>
      </c>
    </row>
    <row r="82" spans="2:10" ht="15.75" customHeight="1">
      <c r="B82" s="139"/>
      <c r="C82" s="234" t="s">
        <v>141</v>
      </c>
      <c r="D82" s="234"/>
      <c r="E82" s="238">
        <v>1064917</v>
      </c>
      <c r="F82" s="238">
        <v>1064917</v>
      </c>
      <c r="G82" s="25">
        <f t="shared" si="4"/>
        <v>212983.39999999991</v>
      </c>
      <c r="H82" s="25">
        <f t="shared" si="5"/>
        <v>212983.39999999991</v>
      </c>
      <c r="I82" s="11">
        <f t="shared" si="6"/>
        <v>1277900.3999999999</v>
      </c>
      <c r="J82" s="11">
        <f t="shared" si="7"/>
        <v>1277900.3999999999</v>
      </c>
    </row>
    <row r="83" spans="2:10" ht="15.75" customHeight="1">
      <c r="B83" s="138" t="s">
        <v>42</v>
      </c>
      <c r="C83" s="233" t="s">
        <v>207</v>
      </c>
      <c r="D83" s="233"/>
      <c r="E83" s="238">
        <v>731750</v>
      </c>
      <c r="F83" s="238">
        <v>731750</v>
      </c>
      <c r="G83" s="25">
        <f t="shared" si="4"/>
        <v>146350</v>
      </c>
      <c r="H83" s="25">
        <f t="shared" si="5"/>
        <v>146350</v>
      </c>
      <c r="I83" s="11">
        <f t="shared" si="6"/>
        <v>878100</v>
      </c>
      <c r="J83" s="11">
        <f t="shared" si="7"/>
        <v>878100</v>
      </c>
    </row>
    <row r="84" spans="2:10" ht="15.75" customHeight="1">
      <c r="B84" s="140"/>
      <c r="C84" s="233" t="s">
        <v>137</v>
      </c>
      <c r="D84" s="233"/>
      <c r="E84" s="238">
        <v>490125</v>
      </c>
      <c r="F84" s="238">
        <v>490125</v>
      </c>
      <c r="G84" s="25">
        <f t="shared" si="4"/>
        <v>98025</v>
      </c>
      <c r="H84" s="25">
        <f t="shared" si="5"/>
        <v>98025</v>
      </c>
      <c r="I84" s="11">
        <f t="shared" si="6"/>
        <v>588150</v>
      </c>
      <c r="J84" s="11">
        <f t="shared" si="7"/>
        <v>588150</v>
      </c>
    </row>
    <row r="85" spans="2:10" ht="15.75" customHeight="1">
      <c r="B85" s="140"/>
      <c r="C85" s="234" t="s">
        <v>141</v>
      </c>
      <c r="D85" s="234"/>
      <c r="E85" s="238">
        <v>700000</v>
      </c>
      <c r="F85" s="238">
        <v>700000</v>
      </c>
      <c r="G85" s="25">
        <f t="shared" si="4"/>
        <v>140000</v>
      </c>
      <c r="H85" s="25">
        <f t="shared" si="5"/>
        <v>140000</v>
      </c>
      <c r="I85" s="11">
        <f t="shared" si="6"/>
        <v>840000</v>
      </c>
      <c r="J85" s="11">
        <f t="shared" si="7"/>
        <v>840000</v>
      </c>
    </row>
    <row r="86" spans="2:10" ht="33.75" customHeight="1">
      <c r="B86" s="80" t="s">
        <v>43</v>
      </c>
      <c r="C86" s="233" t="s">
        <v>204</v>
      </c>
      <c r="D86" s="233"/>
      <c r="E86" s="12" t="s">
        <v>204</v>
      </c>
      <c r="F86" s="12" t="s">
        <v>204</v>
      </c>
      <c r="G86" s="12" t="s">
        <v>204</v>
      </c>
      <c r="H86" s="12" t="s">
        <v>204</v>
      </c>
      <c r="I86" s="12" t="s">
        <v>204</v>
      </c>
      <c r="J86" s="12" t="s">
        <v>204</v>
      </c>
    </row>
    <row r="87" spans="2:10" ht="33.75" customHeight="1">
      <c r="B87" s="80" t="s">
        <v>44</v>
      </c>
      <c r="C87" s="233" t="s">
        <v>204</v>
      </c>
      <c r="D87" s="233"/>
      <c r="E87" s="12" t="s">
        <v>204</v>
      </c>
      <c r="F87" s="12" t="s">
        <v>204</v>
      </c>
      <c r="G87" s="12" t="s">
        <v>204</v>
      </c>
      <c r="H87" s="12" t="s">
        <v>204</v>
      </c>
      <c r="I87" s="12" t="s">
        <v>204</v>
      </c>
      <c r="J87" s="12" t="s">
        <v>204</v>
      </c>
    </row>
    <row r="88" spans="2:10" ht="16.5" customHeight="1">
      <c r="B88" s="138" t="s">
        <v>45</v>
      </c>
      <c r="C88" s="233" t="s">
        <v>137</v>
      </c>
      <c r="D88" s="233"/>
      <c r="E88" s="12">
        <v>437375</v>
      </c>
      <c r="F88" s="12">
        <v>437375</v>
      </c>
      <c r="G88" s="25">
        <f t="shared" si="4"/>
        <v>87475</v>
      </c>
      <c r="H88" s="25">
        <f t="shared" si="5"/>
        <v>87475</v>
      </c>
      <c r="I88" s="11">
        <f t="shared" si="6"/>
        <v>524850</v>
      </c>
      <c r="J88" s="11">
        <f t="shared" si="7"/>
        <v>524850</v>
      </c>
    </row>
    <row r="89" spans="2:10" ht="16.5" customHeight="1">
      <c r="B89" s="140"/>
      <c r="C89" s="234" t="s">
        <v>141</v>
      </c>
      <c r="D89" s="234"/>
      <c r="E89" s="12">
        <v>716833.33</v>
      </c>
      <c r="F89" s="12">
        <v>716833.33</v>
      </c>
      <c r="G89" s="25">
        <f t="shared" si="4"/>
        <v>143366.66599999997</v>
      </c>
      <c r="H89" s="25">
        <f t="shared" si="5"/>
        <v>143366.66599999997</v>
      </c>
      <c r="I89" s="11">
        <f t="shared" si="6"/>
        <v>860199.99599999993</v>
      </c>
      <c r="J89" s="11">
        <f t="shared" si="7"/>
        <v>860199.99599999993</v>
      </c>
    </row>
    <row r="90" spans="2:10" ht="33" customHeight="1">
      <c r="B90" s="80" t="s">
        <v>46</v>
      </c>
      <c r="C90" s="233" t="s">
        <v>137</v>
      </c>
      <c r="D90" s="233"/>
      <c r="E90" s="238">
        <v>585750</v>
      </c>
      <c r="F90" s="238">
        <v>585750</v>
      </c>
      <c r="G90" s="25">
        <f t="shared" si="4"/>
        <v>117150</v>
      </c>
      <c r="H90" s="25">
        <f t="shared" si="5"/>
        <v>117150</v>
      </c>
      <c r="I90" s="11">
        <f t="shared" si="6"/>
        <v>702900</v>
      </c>
      <c r="J90" s="11">
        <f t="shared" si="7"/>
        <v>702900</v>
      </c>
    </row>
    <row r="91" spans="2:10" ht="33" customHeight="1">
      <c r="B91" s="80" t="s">
        <v>47</v>
      </c>
      <c r="C91" s="233" t="s">
        <v>137</v>
      </c>
      <c r="D91" s="233"/>
      <c r="E91" s="238">
        <v>1299750</v>
      </c>
      <c r="F91" s="238">
        <v>1299750</v>
      </c>
      <c r="G91" s="25">
        <f t="shared" si="4"/>
        <v>259950</v>
      </c>
      <c r="H91" s="25">
        <f t="shared" si="5"/>
        <v>259950</v>
      </c>
      <c r="I91" s="11">
        <f t="shared" si="6"/>
        <v>1559700</v>
      </c>
      <c r="J91" s="11">
        <f t="shared" si="7"/>
        <v>1559700</v>
      </c>
    </row>
    <row r="92" spans="2:10" ht="33" customHeight="1">
      <c r="B92" s="80" t="s">
        <v>48</v>
      </c>
      <c r="C92" s="233" t="s">
        <v>137</v>
      </c>
      <c r="D92" s="233"/>
      <c r="E92" s="238">
        <v>1083000</v>
      </c>
      <c r="F92" s="238">
        <v>1083000</v>
      </c>
      <c r="G92" s="25">
        <f t="shared" ref="G92:H129" si="8">SUM(I92-E92)</f>
        <v>216600</v>
      </c>
      <c r="H92" s="25">
        <f t="shared" si="8"/>
        <v>216600</v>
      </c>
      <c r="I92" s="11">
        <f t="shared" ref="I92:J129" si="9">E92*12/10</f>
        <v>1299600</v>
      </c>
      <c r="J92" s="11">
        <f t="shared" si="9"/>
        <v>1299600</v>
      </c>
    </row>
    <row r="93" spans="2:10" ht="33" customHeight="1">
      <c r="B93" s="79" t="s">
        <v>49</v>
      </c>
      <c r="C93" s="233" t="s">
        <v>137</v>
      </c>
      <c r="D93" s="233"/>
      <c r="E93" s="238">
        <v>2779166.66</v>
      </c>
      <c r="F93" s="238">
        <v>2779166.66</v>
      </c>
      <c r="G93" s="25">
        <f t="shared" si="8"/>
        <v>555833.33199999994</v>
      </c>
      <c r="H93" s="25">
        <f t="shared" si="8"/>
        <v>555833.33199999994</v>
      </c>
      <c r="I93" s="11">
        <f t="shared" si="9"/>
        <v>3334999.9920000001</v>
      </c>
      <c r="J93" s="11">
        <f t="shared" si="9"/>
        <v>3334999.9920000001</v>
      </c>
    </row>
    <row r="94" spans="2:10" ht="33" customHeight="1">
      <c r="B94" s="81" t="s">
        <v>50</v>
      </c>
      <c r="C94" s="233" t="s">
        <v>137</v>
      </c>
      <c r="D94" s="233"/>
      <c r="E94" s="238">
        <v>2784166.66</v>
      </c>
      <c r="F94" s="238">
        <v>2784166.66</v>
      </c>
      <c r="G94" s="25">
        <f t="shared" si="8"/>
        <v>556833.33199999994</v>
      </c>
      <c r="H94" s="25">
        <f t="shared" si="8"/>
        <v>556833.33199999994</v>
      </c>
      <c r="I94" s="11">
        <f t="shared" si="9"/>
        <v>3340999.9920000001</v>
      </c>
      <c r="J94" s="11">
        <f t="shared" si="9"/>
        <v>3340999.9920000001</v>
      </c>
    </row>
    <row r="95" spans="2:10" ht="33" customHeight="1">
      <c r="B95" s="80" t="s">
        <v>51</v>
      </c>
      <c r="C95" s="233" t="s">
        <v>204</v>
      </c>
      <c r="D95" s="233"/>
      <c r="E95" s="12" t="s">
        <v>204</v>
      </c>
      <c r="F95" s="12" t="s">
        <v>204</v>
      </c>
      <c r="G95" s="12" t="s">
        <v>204</v>
      </c>
      <c r="H95" s="12" t="s">
        <v>204</v>
      </c>
      <c r="I95" s="12" t="s">
        <v>204</v>
      </c>
      <c r="J95" s="12" t="s">
        <v>204</v>
      </c>
    </row>
    <row r="96" spans="2:10" ht="33" customHeight="1">
      <c r="B96" s="80" t="s">
        <v>52</v>
      </c>
      <c r="C96" s="233" t="s">
        <v>204</v>
      </c>
      <c r="D96" s="233"/>
      <c r="E96" s="12" t="s">
        <v>204</v>
      </c>
      <c r="F96" s="12" t="s">
        <v>204</v>
      </c>
      <c r="G96" s="12" t="s">
        <v>204</v>
      </c>
      <c r="H96" s="12" t="s">
        <v>204</v>
      </c>
      <c r="I96" s="12" t="s">
        <v>204</v>
      </c>
      <c r="J96" s="12" t="s">
        <v>204</v>
      </c>
    </row>
    <row r="97" spans="2:10" ht="15.75" customHeight="1">
      <c r="B97" s="138" t="s">
        <v>53</v>
      </c>
      <c r="C97" s="233" t="s">
        <v>137</v>
      </c>
      <c r="D97" s="233"/>
      <c r="E97" s="12">
        <v>2575</v>
      </c>
      <c r="F97" s="12">
        <v>2575</v>
      </c>
      <c r="G97" s="25">
        <f t="shared" si="8"/>
        <v>515</v>
      </c>
      <c r="H97" s="25">
        <f t="shared" si="8"/>
        <v>515</v>
      </c>
      <c r="I97" s="11">
        <f t="shared" si="9"/>
        <v>3090</v>
      </c>
      <c r="J97" s="11">
        <f t="shared" si="9"/>
        <v>3090</v>
      </c>
    </row>
    <row r="98" spans="2:10" ht="15.75" customHeight="1">
      <c r="B98" s="140"/>
      <c r="C98" s="233" t="s">
        <v>140</v>
      </c>
      <c r="D98" s="233"/>
      <c r="E98" s="12">
        <v>1800</v>
      </c>
      <c r="F98" s="12">
        <v>1800</v>
      </c>
      <c r="G98" s="25">
        <f t="shared" si="8"/>
        <v>360</v>
      </c>
      <c r="H98" s="25">
        <f t="shared" si="8"/>
        <v>360</v>
      </c>
      <c r="I98" s="11">
        <f t="shared" si="9"/>
        <v>2160</v>
      </c>
      <c r="J98" s="11">
        <f t="shared" si="9"/>
        <v>2160</v>
      </c>
    </row>
    <row r="99" spans="2:10" ht="15.75" customHeight="1">
      <c r="B99" s="140"/>
      <c r="C99" s="234" t="s">
        <v>141</v>
      </c>
      <c r="D99" s="234"/>
      <c r="E99" s="12">
        <v>2600</v>
      </c>
      <c r="F99" s="12">
        <v>2600</v>
      </c>
      <c r="G99" s="25">
        <f t="shared" si="8"/>
        <v>520</v>
      </c>
      <c r="H99" s="25">
        <f t="shared" si="8"/>
        <v>520</v>
      </c>
      <c r="I99" s="11">
        <f t="shared" si="9"/>
        <v>3120</v>
      </c>
      <c r="J99" s="11">
        <f t="shared" si="9"/>
        <v>3120</v>
      </c>
    </row>
    <row r="100" spans="2:10" ht="15.75" customHeight="1">
      <c r="B100" s="140"/>
      <c r="C100" s="233" t="s">
        <v>138</v>
      </c>
      <c r="D100" s="233"/>
      <c r="E100" s="12">
        <v>2000</v>
      </c>
      <c r="F100" s="12">
        <v>2000</v>
      </c>
      <c r="G100" s="25">
        <f t="shared" si="8"/>
        <v>400</v>
      </c>
      <c r="H100" s="25">
        <f t="shared" si="8"/>
        <v>400</v>
      </c>
      <c r="I100" s="11">
        <f t="shared" si="9"/>
        <v>2400</v>
      </c>
      <c r="J100" s="11">
        <f t="shared" si="9"/>
        <v>2400</v>
      </c>
    </row>
    <row r="101" spans="2:10" ht="15.75" customHeight="1">
      <c r="B101" s="140"/>
      <c r="C101" s="233" t="s">
        <v>142</v>
      </c>
      <c r="D101" s="233"/>
      <c r="E101" s="12">
        <v>2416.66</v>
      </c>
      <c r="F101" s="12">
        <v>2416.66</v>
      </c>
      <c r="G101" s="25">
        <f t="shared" si="8"/>
        <v>483.33199999999988</v>
      </c>
      <c r="H101" s="25">
        <f t="shared" si="8"/>
        <v>483.33199999999988</v>
      </c>
      <c r="I101" s="11">
        <f t="shared" si="9"/>
        <v>2899.9919999999997</v>
      </c>
      <c r="J101" s="11">
        <f t="shared" si="9"/>
        <v>2899.9919999999997</v>
      </c>
    </row>
    <row r="102" spans="2:10" ht="15.75" customHeight="1">
      <c r="B102" s="140"/>
      <c r="C102" s="233" t="s">
        <v>139</v>
      </c>
      <c r="D102" s="233"/>
      <c r="E102" s="12">
        <v>1900</v>
      </c>
      <c r="F102" s="12">
        <v>1900</v>
      </c>
      <c r="G102" s="25">
        <f t="shared" si="8"/>
        <v>380</v>
      </c>
      <c r="H102" s="25">
        <f t="shared" si="8"/>
        <v>380</v>
      </c>
      <c r="I102" s="11">
        <f t="shared" si="9"/>
        <v>2280</v>
      </c>
      <c r="J102" s="11">
        <f t="shared" si="9"/>
        <v>2280</v>
      </c>
    </row>
    <row r="103" spans="2:10" ht="15.75" customHeight="1">
      <c r="B103" s="138" t="s">
        <v>54</v>
      </c>
      <c r="C103" s="233" t="s">
        <v>137</v>
      </c>
      <c r="D103" s="233"/>
      <c r="E103" s="12">
        <v>3250</v>
      </c>
      <c r="F103" s="12">
        <v>3250</v>
      </c>
      <c r="G103" s="25">
        <f t="shared" si="8"/>
        <v>650</v>
      </c>
      <c r="H103" s="25">
        <f t="shared" si="8"/>
        <v>650</v>
      </c>
      <c r="I103" s="11">
        <f t="shared" si="9"/>
        <v>3900</v>
      </c>
      <c r="J103" s="11">
        <f t="shared" si="9"/>
        <v>3900</v>
      </c>
    </row>
    <row r="104" spans="2:10" ht="15.75" customHeight="1">
      <c r="B104" s="140"/>
      <c r="C104" s="233" t="s">
        <v>140</v>
      </c>
      <c r="D104" s="233"/>
      <c r="E104" s="12">
        <v>1800</v>
      </c>
      <c r="F104" s="12">
        <v>1800</v>
      </c>
      <c r="G104" s="25">
        <f t="shared" si="8"/>
        <v>360</v>
      </c>
      <c r="H104" s="25">
        <f t="shared" si="8"/>
        <v>360</v>
      </c>
      <c r="I104" s="11">
        <f t="shared" si="9"/>
        <v>2160</v>
      </c>
      <c r="J104" s="11">
        <f t="shared" si="9"/>
        <v>2160</v>
      </c>
    </row>
    <row r="105" spans="2:10" ht="15.75" customHeight="1">
      <c r="B105" s="140"/>
      <c r="C105" s="234" t="s">
        <v>141</v>
      </c>
      <c r="D105" s="234"/>
      <c r="E105" s="12">
        <v>3241.66</v>
      </c>
      <c r="F105" s="12">
        <v>3241.66</v>
      </c>
      <c r="G105" s="25">
        <f t="shared" si="8"/>
        <v>648.33199999999988</v>
      </c>
      <c r="H105" s="25">
        <f t="shared" si="8"/>
        <v>648.33199999999988</v>
      </c>
      <c r="I105" s="11">
        <f t="shared" si="9"/>
        <v>3889.9919999999997</v>
      </c>
      <c r="J105" s="11">
        <f t="shared" si="9"/>
        <v>3889.9919999999997</v>
      </c>
    </row>
    <row r="106" spans="2:10" ht="15.75" customHeight="1">
      <c r="B106" s="140"/>
      <c r="C106" s="233" t="s">
        <v>138</v>
      </c>
      <c r="D106" s="233"/>
      <c r="E106" s="12">
        <v>2000</v>
      </c>
      <c r="F106" s="12">
        <v>2000</v>
      </c>
      <c r="G106" s="25">
        <f t="shared" si="8"/>
        <v>400</v>
      </c>
      <c r="H106" s="25">
        <f t="shared" si="8"/>
        <v>400</v>
      </c>
      <c r="I106" s="11">
        <f t="shared" si="9"/>
        <v>2400</v>
      </c>
      <c r="J106" s="11">
        <f t="shared" si="9"/>
        <v>2400</v>
      </c>
    </row>
    <row r="107" spans="2:10" ht="15.75" customHeight="1">
      <c r="B107" s="140"/>
      <c r="C107" s="233" t="s">
        <v>142</v>
      </c>
      <c r="D107" s="233"/>
      <c r="E107" s="12">
        <v>2625</v>
      </c>
      <c r="F107" s="12">
        <v>2625</v>
      </c>
      <c r="G107" s="25">
        <f t="shared" si="8"/>
        <v>525</v>
      </c>
      <c r="H107" s="25">
        <f t="shared" si="8"/>
        <v>525</v>
      </c>
      <c r="I107" s="11">
        <f t="shared" si="9"/>
        <v>3150</v>
      </c>
      <c r="J107" s="11">
        <f t="shared" si="9"/>
        <v>3150</v>
      </c>
    </row>
    <row r="108" spans="2:10" ht="15.75" customHeight="1">
      <c r="B108" s="140"/>
      <c r="C108" s="233" t="s">
        <v>139</v>
      </c>
      <c r="D108" s="233"/>
      <c r="E108" s="12">
        <v>1900</v>
      </c>
      <c r="F108" s="12">
        <v>1900</v>
      </c>
      <c r="G108" s="25">
        <f t="shared" si="8"/>
        <v>380</v>
      </c>
      <c r="H108" s="25">
        <f t="shared" si="8"/>
        <v>380</v>
      </c>
      <c r="I108" s="11">
        <f t="shared" si="9"/>
        <v>2280</v>
      </c>
      <c r="J108" s="11">
        <f t="shared" si="9"/>
        <v>2280</v>
      </c>
    </row>
    <row r="109" spans="2:10" ht="34.5" customHeight="1">
      <c r="B109" s="80" t="s">
        <v>55</v>
      </c>
      <c r="C109" s="233" t="s">
        <v>137</v>
      </c>
      <c r="D109" s="233"/>
      <c r="E109" s="12">
        <v>5833.33</v>
      </c>
      <c r="F109" s="12">
        <v>5833.33</v>
      </c>
      <c r="G109" s="25">
        <f t="shared" si="8"/>
        <v>1166.6659999999993</v>
      </c>
      <c r="H109" s="25">
        <f t="shared" si="8"/>
        <v>1166.6659999999993</v>
      </c>
      <c r="I109" s="11">
        <f t="shared" si="9"/>
        <v>6999.9959999999992</v>
      </c>
      <c r="J109" s="11">
        <f t="shared" si="9"/>
        <v>6999.9959999999992</v>
      </c>
    </row>
    <row r="110" spans="2:10" ht="15.75" customHeight="1">
      <c r="B110" s="138" t="s">
        <v>56</v>
      </c>
      <c r="C110" s="233" t="s">
        <v>207</v>
      </c>
      <c r="D110" s="233"/>
      <c r="E110" s="12">
        <v>227500</v>
      </c>
      <c r="F110" s="12">
        <v>227500</v>
      </c>
      <c r="G110" s="25">
        <f t="shared" si="8"/>
        <v>45500</v>
      </c>
      <c r="H110" s="25">
        <f t="shared" si="8"/>
        <v>45500</v>
      </c>
      <c r="I110" s="11">
        <f t="shared" si="9"/>
        <v>273000</v>
      </c>
      <c r="J110" s="11">
        <f t="shared" si="9"/>
        <v>273000</v>
      </c>
    </row>
    <row r="111" spans="2:10" ht="15.75" customHeight="1">
      <c r="B111" s="140"/>
      <c r="C111" s="233" t="s">
        <v>137</v>
      </c>
      <c r="D111" s="233"/>
      <c r="E111" s="12">
        <v>213375</v>
      </c>
      <c r="F111" s="12">
        <v>213375</v>
      </c>
      <c r="G111" s="25">
        <f t="shared" si="8"/>
        <v>42675</v>
      </c>
      <c r="H111" s="25">
        <f t="shared" si="8"/>
        <v>42675</v>
      </c>
      <c r="I111" s="11">
        <f t="shared" si="9"/>
        <v>256050</v>
      </c>
      <c r="J111" s="11">
        <f t="shared" si="9"/>
        <v>256050</v>
      </c>
    </row>
    <row r="112" spans="2:10" ht="15.75" customHeight="1">
      <c r="B112" s="140"/>
      <c r="C112" s="233" t="s">
        <v>206</v>
      </c>
      <c r="D112" s="233"/>
      <c r="E112" s="12">
        <v>191483.33</v>
      </c>
      <c r="F112" s="12">
        <v>191483.33</v>
      </c>
      <c r="G112" s="25">
        <f t="shared" si="8"/>
        <v>38296.665999999997</v>
      </c>
      <c r="H112" s="25">
        <f t="shared" si="8"/>
        <v>38296.665999999997</v>
      </c>
      <c r="I112" s="11">
        <f t="shared" si="9"/>
        <v>229779.99599999998</v>
      </c>
      <c r="J112" s="11">
        <f t="shared" si="9"/>
        <v>229779.99599999998</v>
      </c>
    </row>
    <row r="113" spans="2:10" ht="15.75" customHeight="1">
      <c r="B113" s="140"/>
      <c r="C113" s="233" t="s">
        <v>140</v>
      </c>
      <c r="D113" s="233"/>
      <c r="E113" s="12">
        <v>198000</v>
      </c>
      <c r="F113" s="12">
        <v>198000</v>
      </c>
      <c r="G113" s="25">
        <f t="shared" si="8"/>
        <v>39600</v>
      </c>
      <c r="H113" s="25">
        <f t="shared" si="8"/>
        <v>39600</v>
      </c>
      <c r="I113" s="11">
        <f t="shared" si="9"/>
        <v>237600</v>
      </c>
      <c r="J113" s="11">
        <f t="shared" si="9"/>
        <v>237600</v>
      </c>
    </row>
    <row r="114" spans="2:10" ht="15.75" customHeight="1">
      <c r="B114" s="139"/>
      <c r="C114" s="233" t="s">
        <v>138</v>
      </c>
      <c r="D114" s="233"/>
      <c r="E114" s="12">
        <v>190000</v>
      </c>
      <c r="F114" s="12">
        <v>190000</v>
      </c>
      <c r="G114" s="25">
        <f t="shared" si="8"/>
        <v>38000</v>
      </c>
      <c r="H114" s="25">
        <f t="shared" si="8"/>
        <v>38000</v>
      </c>
      <c r="I114" s="11">
        <f t="shared" si="9"/>
        <v>228000</v>
      </c>
      <c r="J114" s="11">
        <f t="shared" si="9"/>
        <v>228000</v>
      </c>
    </row>
    <row r="115" spans="2:10" ht="15.75" customHeight="1">
      <c r="B115" s="138" t="s">
        <v>57</v>
      </c>
      <c r="C115" s="233" t="s">
        <v>137</v>
      </c>
      <c r="D115" s="233"/>
      <c r="E115" s="12">
        <v>22400</v>
      </c>
      <c r="F115" s="12">
        <v>22400</v>
      </c>
      <c r="G115" s="25">
        <f t="shared" si="8"/>
        <v>4480</v>
      </c>
      <c r="H115" s="25">
        <f t="shared" si="8"/>
        <v>4480</v>
      </c>
      <c r="I115" s="11">
        <f t="shared" si="9"/>
        <v>26880</v>
      </c>
      <c r="J115" s="11">
        <f t="shared" si="9"/>
        <v>26880</v>
      </c>
    </row>
    <row r="116" spans="2:10" ht="15.75" customHeight="1">
      <c r="B116" s="140"/>
      <c r="C116" s="233" t="s">
        <v>206</v>
      </c>
      <c r="D116" s="233"/>
      <c r="E116" s="12">
        <v>22416.66</v>
      </c>
      <c r="F116" s="12">
        <v>22416.66</v>
      </c>
      <c r="G116" s="25">
        <f t="shared" si="8"/>
        <v>4483.3319999999985</v>
      </c>
      <c r="H116" s="25">
        <f t="shared" si="8"/>
        <v>4483.3319999999985</v>
      </c>
      <c r="I116" s="11">
        <f t="shared" si="9"/>
        <v>26899.991999999998</v>
      </c>
      <c r="J116" s="11">
        <f t="shared" si="9"/>
        <v>26899.991999999998</v>
      </c>
    </row>
    <row r="117" spans="2:10" ht="15.75" customHeight="1">
      <c r="B117" s="140"/>
      <c r="C117" s="233" t="s">
        <v>139</v>
      </c>
      <c r="D117" s="233"/>
      <c r="E117" s="12">
        <v>27666.66</v>
      </c>
      <c r="F117" s="12">
        <v>27666.66</v>
      </c>
      <c r="G117" s="25">
        <f t="shared" si="8"/>
        <v>5533.3319999999985</v>
      </c>
      <c r="H117" s="25">
        <f t="shared" si="8"/>
        <v>5533.3319999999985</v>
      </c>
      <c r="I117" s="11">
        <f t="shared" si="9"/>
        <v>33199.991999999998</v>
      </c>
      <c r="J117" s="11">
        <f t="shared" si="9"/>
        <v>33199.991999999998</v>
      </c>
    </row>
    <row r="118" spans="2:10" ht="15.75" customHeight="1">
      <c r="B118" s="138" t="s">
        <v>58</v>
      </c>
      <c r="C118" s="233" t="s">
        <v>207</v>
      </c>
      <c r="D118" s="233"/>
      <c r="E118" s="12">
        <v>75500</v>
      </c>
      <c r="F118" s="12">
        <v>75500</v>
      </c>
      <c r="G118" s="25">
        <f t="shared" si="8"/>
        <v>15100</v>
      </c>
      <c r="H118" s="25">
        <f t="shared" si="8"/>
        <v>15100</v>
      </c>
      <c r="I118" s="11">
        <f t="shared" si="9"/>
        <v>90600</v>
      </c>
      <c r="J118" s="11">
        <f t="shared" si="9"/>
        <v>90600</v>
      </c>
    </row>
    <row r="119" spans="2:10" ht="15.75" customHeight="1">
      <c r="B119" s="140"/>
      <c r="C119" s="233" t="s">
        <v>137</v>
      </c>
      <c r="D119" s="233"/>
      <c r="E119" s="12">
        <v>76625</v>
      </c>
      <c r="F119" s="12">
        <v>76625</v>
      </c>
      <c r="G119" s="25">
        <f t="shared" si="8"/>
        <v>15325</v>
      </c>
      <c r="H119" s="25">
        <f t="shared" si="8"/>
        <v>15325</v>
      </c>
      <c r="I119" s="11">
        <f t="shared" si="9"/>
        <v>91950</v>
      </c>
      <c r="J119" s="11">
        <f t="shared" si="9"/>
        <v>91950</v>
      </c>
    </row>
    <row r="120" spans="2:10" ht="15.75" customHeight="1">
      <c r="B120" s="140"/>
      <c r="C120" s="233" t="s">
        <v>206</v>
      </c>
      <c r="D120" s="233"/>
      <c r="E120" s="12">
        <v>73333.33</v>
      </c>
      <c r="F120" s="12">
        <v>73333.33</v>
      </c>
      <c r="G120" s="25">
        <f t="shared" si="8"/>
        <v>14666.665999999997</v>
      </c>
      <c r="H120" s="25">
        <f t="shared" si="8"/>
        <v>14666.665999999997</v>
      </c>
      <c r="I120" s="11">
        <f t="shared" si="9"/>
        <v>87999.995999999999</v>
      </c>
      <c r="J120" s="11">
        <f t="shared" si="9"/>
        <v>87999.995999999999</v>
      </c>
    </row>
    <row r="121" spans="2:10" ht="15.75" customHeight="1">
      <c r="B121" s="140"/>
      <c r="C121" s="233" t="s">
        <v>140</v>
      </c>
      <c r="D121" s="233"/>
      <c r="E121" s="12">
        <v>63500</v>
      </c>
      <c r="F121" s="12">
        <v>63500</v>
      </c>
      <c r="G121" s="25">
        <f t="shared" si="8"/>
        <v>12700</v>
      </c>
      <c r="H121" s="25">
        <f t="shared" si="8"/>
        <v>12700</v>
      </c>
      <c r="I121" s="11">
        <f t="shared" si="9"/>
        <v>76200</v>
      </c>
      <c r="J121" s="11">
        <f t="shared" si="9"/>
        <v>76200</v>
      </c>
    </row>
    <row r="122" spans="2:10" ht="15.75" customHeight="1">
      <c r="B122" s="140"/>
      <c r="C122" s="233" t="s">
        <v>138</v>
      </c>
      <c r="D122" s="233"/>
      <c r="E122" s="12">
        <v>54250</v>
      </c>
      <c r="F122" s="12">
        <v>54250</v>
      </c>
      <c r="G122" s="25">
        <f t="shared" si="8"/>
        <v>10850</v>
      </c>
      <c r="H122" s="25">
        <f t="shared" si="8"/>
        <v>10850</v>
      </c>
      <c r="I122" s="11">
        <f t="shared" si="9"/>
        <v>65100</v>
      </c>
      <c r="J122" s="11">
        <f t="shared" si="9"/>
        <v>65100</v>
      </c>
    </row>
    <row r="123" spans="2:10" ht="15.75" customHeight="1">
      <c r="B123" s="140"/>
      <c r="C123" s="233" t="s">
        <v>139</v>
      </c>
      <c r="D123" s="233"/>
      <c r="E123" s="12">
        <v>53583.33</v>
      </c>
      <c r="F123" s="12">
        <v>53583.33</v>
      </c>
      <c r="G123" s="25">
        <f t="shared" si="8"/>
        <v>10716.665999999997</v>
      </c>
      <c r="H123" s="25">
        <f t="shared" si="8"/>
        <v>10716.665999999997</v>
      </c>
      <c r="I123" s="11">
        <f t="shared" si="9"/>
        <v>64299.995999999999</v>
      </c>
      <c r="J123" s="11">
        <f t="shared" si="9"/>
        <v>64299.995999999999</v>
      </c>
    </row>
    <row r="124" spans="2:10" ht="15.75" customHeight="1">
      <c r="B124" s="138" t="s">
        <v>110</v>
      </c>
      <c r="C124" s="233" t="s">
        <v>207</v>
      </c>
      <c r="D124" s="233"/>
      <c r="E124" s="238">
        <v>30000</v>
      </c>
      <c r="F124" s="238">
        <v>30000</v>
      </c>
      <c r="G124" s="25">
        <f t="shared" si="8"/>
        <v>6000</v>
      </c>
      <c r="H124" s="25">
        <f t="shared" si="8"/>
        <v>6000</v>
      </c>
      <c r="I124" s="11">
        <f t="shared" si="9"/>
        <v>36000</v>
      </c>
      <c r="J124" s="11">
        <f t="shared" si="9"/>
        <v>36000</v>
      </c>
    </row>
    <row r="125" spans="2:10" ht="15.75" customHeight="1">
      <c r="B125" s="140"/>
      <c r="C125" s="233" t="s">
        <v>137</v>
      </c>
      <c r="D125" s="233"/>
      <c r="E125" s="238">
        <v>15250</v>
      </c>
      <c r="F125" s="238">
        <v>15250</v>
      </c>
      <c r="G125" s="25">
        <f t="shared" si="8"/>
        <v>3050</v>
      </c>
      <c r="H125" s="25">
        <f t="shared" si="8"/>
        <v>3050</v>
      </c>
      <c r="I125" s="11">
        <f t="shared" si="9"/>
        <v>18300</v>
      </c>
      <c r="J125" s="11">
        <f t="shared" si="9"/>
        <v>18300</v>
      </c>
    </row>
    <row r="126" spans="2:10" ht="15.75" customHeight="1">
      <c r="B126" s="140"/>
      <c r="C126" s="233" t="s">
        <v>206</v>
      </c>
      <c r="D126" s="233"/>
      <c r="E126" s="238">
        <v>13991.66</v>
      </c>
      <c r="F126" s="238">
        <v>13991.66</v>
      </c>
      <c r="G126" s="25">
        <f t="shared" si="8"/>
        <v>2798.3319999999985</v>
      </c>
      <c r="H126" s="25">
        <f t="shared" si="8"/>
        <v>2798.3319999999985</v>
      </c>
      <c r="I126" s="11">
        <f t="shared" si="9"/>
        <v>16789.991999999998</v>
      </c>
      <c r="J126" s="11">
        <f t="shared" si="9"/>
        <v>16789.991999999998</v>
      </c>
    </row>
    <row r="127" spans="2:10" ht="15.75" customHeight="1">
      <c r="B127" s="140"/>
      <c r="C127" s="233" t="s">
        <v>140</v>
      </c>
      <c r="D127" s="233"/>
      <c r="E127" s="238">
        <v>13300</v>
      </c>
      <c r="F127" s="238">
        <v>13300</v>
      </c>
      <c r="G127" s="25">
        <f t="shared" si="8"/>
        <v>2660</v>
      </c>
      <c r="H127" s="25">
        <f t="shared" si="8"/>
        <v>2660</v>
      </c>
      <c r="I127" s="11">
        <f t="shared" si="9"/>
        <v>15960</v>
      </c>
      <c r="J127" s="11">
        <f t="shared" si="9"/>
        <v>15960</v>
      </c>
    </row>
    <row r="128" spans="2:10" ht="15.75" customHeight="1">
      <c r="B128" s="140"/>
      <c r="C128" s="234" t="s">
        <v>141</v>
      </c>
      <c r="D128" s="234"/>
      <c r="E128" s="238">
        <v>16208.33</v>
      </c>
      <c r="F128" s="238">
        <v>16208.33</v>
      </c>
      <c r="G128" s="25">
        <f t="shared" si="8"/>
        <v>3241.6659999999993</v>
      </c>
      <c r="H128" s="25">
        <f t="shared" si="8"/>
        <v>3241.6659999999993</v>
      </c>
      <c r="I128" s="11">
        <f t="shared" si="9"/>
        <v>19449.995999999999</v>
      </c>
      <c r="J128" s="11">
        <f t="shared" si="9"/>
        <v>19449.995999999999</v>
      </c>
    </row>
    <row r="129" spans="2:10" ht="15.75" customHeight="1">
      <c r="B129" s="140"/>
      <c r="C129" s="233" t="s">
        <v>138</v>
      </c>
      <c r="D129" s="233"/>
      <c r="E129" s="238">
        <v>13250</v>
      </c>
      <c r="F129" s="238">
        <v>13250</v>
      </c>
      <c r="G129" s="25">
        <f t="shared" si="8"/>
        <v>2650</v>
      </c>
      <c r="H129" s="25">
        <f t="shared" si="8"/>
        <v>2650</v>
      </c>
      <c r="I129" s="11">
        <f t="shared" si="9"/>
        <v>15900</v>
      </c>
      <c r="J129" s="11">
        <f t="shared" si="9"/>
        <v>15900</v>
      </c>
    </row>
    <row r="130" spans="2:10" ht="33.75" customHeight="1">
      <c r="B130" s="80" t="s">
        <v>111</v>
      </c>
      <c r="C130" s="233" t="s">
        <v>204</v>
      </c>
      <c r="D130" s="233"/>
      <c r="E130" s="12" t="s">
        <v>204</v>
      </c>
      <c r="F130" s="12" t="s">
        <v>204</v>
      </c>
      <c r="G130" s="12" t="s">
        <v>204</v>
      </c>
      <c r="H130" s="12" t="s">
        <v>204</v>
      </c>
      <c r="I130" s="12" t="s">
        <v>204</v>
      </c>
      <c r="J130" s="12" t="s">
        <v>204</v>
      </c>
    </row>
    <row r="131" spans="2:10" ht="33.75" customHeight="1">
      <c r="B131" s="80" t="s">
        <v>112</v>
      </c>
      <c r="C131" s="233" t="s">
        <v>204</v>
      </c>
      <c r="D131" s="233"/>
      <c r="E131" s="12" t="s">
        <v>204</v>
      </c>
      <c r="F131" s="12" t="s">
        <v>204</v>
      </c>
      <c r="G131" s="12" t="s">
        <v>204</v>
      </c>
      <c r="H131" s="12" t="s">
        <v>204</v>
      </c>
      <c r="I131" s="12" t="s">
        <v>204</v>
      </c>
      <c r="J131" s="12" t="s">
        <v>204</v>
      </c>
    </row>
    <row r="132" spans="2:10" ht="33.75" customHeight="1">
      <c r="B132" s="80" t="s">
        <v>113</v>
      </c>
      <c r="C132" s="233" t="s">
        <v>204</v>
      </c>
      <c r="D132" s="233"/>
      <c r="E132" s="12" t="s">
        <v>204</v>
      </c>
      <c r="F132" s="12" t="s">
        <v>204</v>
      </c>
      <c r="G132" s="12" t="s">
        <v>204</v>
      </c>
      <c r="H132" s="12" t="s">
        <v>204</v>
      </c>
      <c r="I132" s="12" t="s">
        <v>204</v>
      </c>
      <c r="J132" s="12" t="s">
        <v>204</v>
      </c>
    </row>
    <row r="133" spans="2:10" ht="33.75" customHeight="1">
      <c r="B133" s="80" t="s">
        <v>114</v>
      </c>
      <c r="C133" s="235" t="s">
        <v>208</v>
      </c>
      <c r="D133" s="236"/>
      <c r="E133" s="239">
        <v>597780</v>
      </c>
      <c r="F133" s="239">
        <v>597780</v>
      </c>
      <c r="G133" s="25">
        <f t="shared" ref="G133:H133" si="10">SUM(I133-E133)</f>
        <v>119556</v>
      </c>
      <c r="H133" s="25">
        <f t="shared" si="10"/>
        <v>119556</v>
      </c>
      <c r="I133" s="11">
        <f t="shared" ref="I133:J133" si="11">E133*12/10</f>
        <v>717336</v>
      </c>
      <c r="J133" s="11">
        <f t="shared" si="11"/>
        <v>717336</v>
      </c>
    </row>
    <row r="134" spans="2:10" ht="33.75" customHeight="1">
      <c r="B134" s="80" t="s">
        <v>115</v>
      </c>
      <c r="C134" s="233" t="s">
        <v>204</v>
      </c>
      <c r="D134" s="233"/>
      <c r="E134" s="12" t="s">
        <v>204</v>
      </c>
      <c r="F134" s="12" t="s">
        <v>204</v>
      </c>
      <c r="G134" s="12" t="s">
        <v>204</v>
      </c>
      <c r="H134" s="12" t="s">
        <v>204</v>
      </c>
      <c r="I134" s="12" t="s">
        <v>204</v>
      </c>
      <c r="J134" s="12" t="s">
        <v>204</v>
      </c>
    </row>
    <row r="135" spans="2:10" ht="53.25" customHeight="1">
      <c r="B135" s="105" t="s">
        <v>59</v>
      </c>
      <c r="C135" s="164"/>
      <c r="D135" s="119"/>
      <c r="E135" s="105" t="s">
        <v>209</v>
      </c>
      <c r="F135" s="157"/>
      <c r="G135" s="157"/>
      <c r="H135" s="157"/>
      <c r="I135" s="157"/>
      <c r="J135" s="110"/>
    </row>
    <row r="136" spans="2:10" ht="15.75" customHeight="1">
      <c r="B136" s="144"/>
      <c r="C136" s="230"/>
      <c r="D136" s="230"/>
      <c r="E136" s="230"/>
      <c r="F136" s="230"/>
      <c r="G136" s="230"/>
      <c r="H136" s="230"/>
      <c r="I136" s="230"/>
      <c r="J136" s="231"/>
    </row>
    <row r="137" spans="2:10" ht="15.75" customHeight="1">
      <c r="B137" s="177"/>
      <c r="C137" s="178"/>
      <c r="D137" s="178"/>
      <c r="E137" s="178"/>
      <c r="F137" s="178"/>
      <c r="G137" s="178"/>
      <c r="H137" s="178"/>
      <c r="I137" s="178"/>
      <c r="J137" s="179"/>
    </row>
    <row r="138" spans="2:10" ht="15.75" customHeight="1">
      <c r="B138" s="106" t="s">
        <v>60</v>
      </c>
      <c r="C138" s="107"/>
      <c r="D138" s="107"/>
      <c r="E138" s="107"/>
      <c r="F138" s="107"/>
      <c r="G138" s="107"/>
      <c r="H138" s="107"/>
      <c r="I138" s="107"/>
      <c r="J138" s="108"/>
    </row>
    <row r="139" spans="2:10" ht="14.25" customHeight="1">
      <c r="B139" s="165" t="s">
        <v>63</v>
      </c>
      <c r="C139" s="166" t="s">
        <v>62</v>
      </c>
      <c r="D139" s="106" t="s">
        <v>61</v>
      </c>
      <c r="E139" s="107"/>
      <c r="F139" s="107"/>
      <c r="G139" s="107"/>
      <c r="H139" s="107"/>
      <c r="I139" s="107"/>
      <c r="J139" s="108"/>
    </row>
    <row r="140" spans="2:10" ht="104.25" customHeight="1">
      <c r="B140" s="165"/>
      <c r="C140" s="167"/>
      <c r="D140" s="41" t="s">
        <v>64</v>
      </c>
      <c r="E140" s="6" t="s">
        <v>65</v>
      </c>
      <c r="F140" s="26" t="s">
        <v>106</v>
      </c>
      <c r="G140" s="27" t="s">
        <v>67</v>
      </c>
      <c r="H140" s="5" t="s">
        <v>66</v>
      </c>
      <c r="I140" s="126" t="s">
        <v>68</v>
      </c>
      <c r="J140" s="127"/>
    </row>
    <row r="141" spans="2:10" ht="16.5" customHeight="1">
      <c r="B141" s="15"/>
      <c r="C141" s="13"/>
      <c r="D141" s="12"/>
      <c r="E141" s="12"/>
      <c r="F141" s="14"/>
      <c r="G141" s="25"/>
      <c r="H141" s="11"/>
      <c r="I141" s="131"/>
      <c r="J141" s="132"/>
    </row>
    <row r="142" spans="2:10" ht="16.5" customHeight="1">
      <c r="B142" s="128" t="s">
        <v>143</v>
      </c>
      <c r="C142" s="129"/>
      <c r="D142" s="129"/>
      <c r="E142" s="129"/>
      <c r="F142" s="129"/>
      <c r="G142" s="129"/>
      <c r="H142" s="129"/>
      <c r="I142" s="129"/>
      <c r="J142" s="130"/>
    </row>
    <row r="143" spans="2:10" ht="16.5" customHeight="1">
      <c r="B143" s="161" t="s">
        <v>59</v>
      </c>
      <c r="C143" s="163"/>
      <c r="D143" s="126" t="s">
        <v>210</v>
      </c>
      <c r="E143" s="133"/>
      <c r="F143" s="133"/>
      <c r="G143" s="133"/>
      <c r="H143" s="133"/>
      <c r="I143" s="133"/>
      <c r="J143" s="134"/>
    </row>
    <row r="144" spans="2:10" ht="16.5" customHeight="1">
      <c r="B144" s="149"/>
      <c r="C144" s="150"/>
      <c r="D144" s="106"/>
      <c r="E144" s="107"/>
      <c r="F144" s="107"/>
      <c r="G144" s="107"/>
      <c r="H144" s="107"/>
      <c r="I144" s="107"/>
      <c r="J144" s="108"/>
    </row>
    <row r="145" spans="2:10" ht="16.5" customHeight="1">
      <c r="B145" s="135"/>
      <c r="C145" s="136"/>
      <c r="D145" s="136"/>
      <c r="E145" s="136"/>
      <c r="F145" s="136"/>
      <c r="G145" s="136"/>
      <c r="H145" s="136"/>
      <c r="I145" s="136"/>
      <c r="J145" s="137"/>
    </row>
    <row r="146" spans="2:10" ht="12.75" customHeight="1">
      <c r="B146" s="101" t="s">
        <v>162</v>
      </c>
      <c r="C146" s="101"/>
      <c r="D146" s="101"/>
      <c r="E146" s="101"/>
      <c r="F146" s="103" t="s">
        <v>211</v>
      </c>
      <c r="G146" s="103"/>
      <c r="H146" s="103"/>
      <c r="I146" s="103"/>
      <c r="J146" s="103"/>
    </row>
    <row r="147" spans="2:10" ht="12.75" customHeight="1">
      <c r="B147" s="101" t="s">
        <v>163</v>
      </c>
      <c r="C147" s="101"/>
      <c r="D147" s="101"/>
      <c r="E147" s="101"/>
      <c r="F147" s="102" t="s">
        <v>164</v>
      </c>
      <c r="G147" s="102"/>
      <c r="H147" s="102"/>
      <c r="I147" s="102"/>
      <c r="J147" s="43" t="s">
        <v>165</v>
      </c>
    </row>
    <row r="148" spans="2:10" ht="12.75" customHeight="1">
      <c r="B148" s="101"/>
      <c r="C148" s="101"/>
      <c r="D148" s="101"/>
      <c r="E148" s="101"/>
      <c r="F148" s="103" t="s">
        <v>211</v>
      </c>
      <c r="G148" s="103"/>
      <c r="H148" s="103"/>
      <c r="I148" s="103"/>
      <c r="J148" s="76" t="s">
        <v>212</v>
      </c>
    </row>
    <row r="149" spans="2:10" ht="24" customHeight="1">
      <c r="B149" s="101" t="s">
        <v>166</v>
      </c>
      <c r="C149" s="101"/>
      <c r="D149" s="101"/>
      <c r="E149" s="101"/>
      <c r="F149" s="103" t="s">
        <v>213</v>
      </c>
      <c r="G149" s="103"/>
      <c r="H149" s="103"/>
      <c r="I149" s="103"/>
      <c r="J149" s="103"/>
    </row>
    <row r="150" spans="2:10" ht="24" customHeight="1">
      <c r="B150" s="101" t="s">
        <v>167</v>
      </c>
      <c r="C150" s="101"/>
      <c r="D150" s="101"/>
      <c r="E150" s="101"/>
      <c r="F150" s="103" t="s">
        <v>214</v>
      </c>
      <c r="G150" s="103"/>
      <c r="H150" s="103"/>
      <c r="I150" s="103"/>
      <c r="J150" s="103"/>
    </row>
    <row r="151" spans="2:10" ht="18" customHeight="1">
      <c r="B151" s="101" t="s">
        <v>168</v>
      </c>
      <c r="C151" s="101"/>
      <c r="D151" s="101"/>
      <c r="E151" s="101"/>
      <c r="F151" s="103" t="s">
        <v>215</v>
      </c>
      <c r="G151" s="103"/>
      <c r="H151" s="103"/>
      <c r="I151" s="103"/>
      <c r="J151" s="103"/>
    </row>
    <row r="152" spans="2:10" ht="16.5" customHeight="1">
      <c r="B152" s="56"/>
      <c r="C152" s="57"/>
      <c r="D152" s="51"/>
      <c r="E152" s="51"/>
      <c r="F152" s="51"/>
      <c r="G152" s="51"/>
      <c r="H152" s="51"/>
      <c r="I152" s="51"/>
      <c r="J152" s="52"/>
    </row>
    <row r="153" spans="2:10" ht="16.5" customHeight="1">
      <c r="B153" s="168" t="s">
        <v>2</v>
      </c>
      <c r="C153" s="168" t="s">
        <v>69</v>
      </c>
      <c r="D153" s="106" t="s">
        <v>70</v>
      </c>
      <c r="E153" s="107"/>
      <c r="F153" s="107"/>
      <c r="G153" s="107"/>
      <c r="H153" s="107"/>
      <c r="I153" s="107"/>
      <c r="J153" s="108"/>
    </row>
    <row r="154" spans="2:10" ht="16.5" customHeight="1">
      <c r="B154" s="169"/>
      <c r="C154" s="169"/>
      <c r="D154" s="114" t="s">
        <v>71</v>
      </c>
      <c r="E154" s="115"/>
      <c r="F154" s="146" t="s">
        <v>72</v>
      </c>
      <c r="G154" s="146" t="s">
        <v>73</v>
      </c>
      <c r="H154" s="146" t="s">
        <v>74</v>
      </c>
      <c r="I154" s="105" t="s">
        <v>75</v>
      </c>
      <c r="J154" s="110"/>
    </row>
    <row r="155" spans="2:10" ht="16.5" customHeight="1">
      <c r="B155" s="169"/>
      <c r="C155" s="169"/>
      <c r="D155" s="116"/>
      <c r="E155" s="117"/>
      <c r="F155" s="147"/>
      <c r="G155" s="147"/>
      <c r="H155" s="147"/>
      <c r="I155" s="106" t="s">
        <v>29</v>
      </c>
      <c r="J155" s="108"/>
    </row>
    <row r="156" spans="2:10" ht="33.75" customHeight="1">
      <c r="B156" s="170"/>
      <c r="C156" s="170"/>
      <c r="D156" s="118"/>
      <c r="E156" s="119"/>
      <c r="F156" s="148"/>
      <c r="G156" s="148"/>
      <c r="H156" s="148"/>
      <c r="I156" s="12" t="s">
        <v>136</v>
      </c>
      <c r="J156" s="12" t="s">
        <v>32</v>
      </c>
    </row>
    <row r="157" spans="2:10" ht="13.5" customHeight="1">
      <c r="B157" s="54" t="s">
        <v>76</v>
      </c>
      <c r="C157" s="101" t="s">
        <v>138</v>
      </c>
      <c r="D157" s="120" t="s">
        <v>216</v>
      </c>
      <c r="E157" s="121"/>
      <c r="F157" s="102" t="s">
        <v>215</v>
      </c>
      <c r="G157" s="102" t="s">
        <v>116</v>
      </c>
      <c r="H157" s="111"/>
      <c r="I157" s="109" t="s">
        <v>217</v>
      </c>
      <c r="J157" s="103"/>
    </row>
    <row r="158" spans="2:10" ht="15.75" customHeight="1">
      <c r="B158" s="40">
        <v>24</v>
      </c>
      <c r="C158" s="145"/>
      <c r="D158" s="122"/>
      <c r="E158" s="123"/>
      <c r="F158" s="102"/>
      <c r="G158" s="102"/>
      <c r="H158" s="112"/>
      <c r="I158" s="48">
        <v>5016000</v>
      </c>
      <c r="J158" s="50">
        <f>SUM(I158)</f>
        <v>5016000</v>
      </c>
    </row>
    <row r="159" spans="2:10" ht="15.75" customHeight="1">
      <c r="B159" s="38" t="s">
        <v>77</v>
      </c>
      <c r="C159" s="102"/>
      <c r="D159" s="124"/>
      <c r="E159" s="125"/>
      <c r="F159" s="102"/>
      <c r="G159" s="102"/>
      <c r="H159" s="113"/>
      <c r="I159" s="55" t="s">
        <v>78</v>
      </c>
      <c r="J159" s="44">
        <f>J158</f>
        <v>5016000</v>
      </c>
    </row>
    <row r="160" spans="2:10" ht="13.5" customHeight="1">
      <c r="B160" s="54" t="s">
        <v>76</v>
      </c>
      <c r="C160" s="102" t="s">
        <v>140</v>
      </c>
      <c r="D160" s="101" t="s">
        <v>219</v>
      </c>
      <c r="E160" s="101"/>
      <c r="F160" s="102" t="s">
        <v>215</v>
      </c>
      <c r="G160" s="102" t="s">
        <v>116</v>
      </c>
      <c r="H160" s="103"/>
      <c r="I160" s="103" t="s">
        <v>118</v>
      </c>
      <c r="J160" s="103"/>
    </row>
    <row r="161" spans="2:10" ht="13.5" customHeight="1">
      <c r="B161" s="40">
        <v>3</v>
      </c>
      <c r="C161" s="102"/>
      <c r="D161" s="101"/>
      <c r="E161" s="101"/>
      <c r="F161" s="102"/>
      <c r="G161" s="102"/>
      <c r="H161" s="103"/>
      <c r="I161" s="48">
        <v>50000</v>
      </c>
      <c r="J161" s="50">
        <f t="shared" ref="J161:J166" si="12">SUM(I161)</f>
        <v>50000</v>
      </c>
    </row>
    <row r="162" spans="2:10" ht="13.5" customHeight="1">
      <c r="B162" s="40">
        <v>6</v>
      </c>
      <c r="C162" s="102"/>
      <c r="D162" s="101"/>
      <c r="E162" s="101"/>
      <c r="F162" s="102"/>
      <c r="G162" s="102"/>
      <c r="H162" s="103"/>
      <c r="I162" s="82">
        <v>31200</v>
      </c>
      <c r="J162" s="84">
        <f t="shared" si="12"/>
        <v>31200</v>
      </c>
    </row>
    <row r="163" spans="2:10" ht="13.5" customHeight="1">
      <c r="B163" s="38" t="s">
        <v>77</v>
      </c>
      <c r="C163" s="102"/>
      <c r="D163" s="101"/>
      <c r="E163" s="101"/>
      <c r="F163" s="102"/>
      <c r="G163" s="102"/>
      <c r="H163" s="103"/>
      <c r="I163" s="87" t="s">
        <v>78</v>
      </c>
      <c r="J163" s="77">
        <f>SUM(J161:J162)</f>
        <v>81200</v>
      </c>
    </row>
    <row r="164" spans="2:10" ht="13.5" customHeight="1">
      <c r="B164" s="86" t="s">
        <v>76</v>
      </c>
      <c r="C164" s="102"/>
      <c r="D164" s="101"/>
      <c r="E164" s="101"/>
      <c r="F164" s="102"/>
      <c r="G164" s="102"/>
      <c r="H164" s="103"/>
      <c r="I164" s="103" t="s">
        <v>217</v>
      </c>
      <c r="J164" s="103"/>
    </row>
    <row r="165" spans="2:10" ht="13.5" customHeight="1">
      <c r="B165" s="40">
        <v>21</v>
      </c>
      <c r="C165" s="102"/>
      <c r="D165" s="101"/>
      <c r="E165" s="101"/>
      <c r="F165" s="102"/>
      <c r="G165" s="102"/>
      <c r="H165" s="103"/>
      <c r="I165" s="82">
        <v>21600</v>
      </c>
      <c r="J165" s="84">
        <f t="shared" si="12"/>
        <v>21600</v>
      </c>
    </row>
    <row r="166" spans="2:10" ht="13.5" customHeight="1">
      <c r="B166" s="40">
        <v>22</v>
      </c>
      <c r="C166" s="102"/>
      <c r="D166" s="101"/>
      <c r="E166" s="101"/>
      <c r="F166" s="102"/>
      <c r="G166" s="102"/>
      <c r="H166" s="103"/>
      <c r="I166" s="50">
        <v>10800</v>
      </c>
      <c r="J166" s="50">
        <f t="shared" si="12"/>
        <v>10800</v>
      </c>
    </row>
    <row r="167" spans="2:10" ht="13.5" customHeight="1">
      <c r="B167" s="38" t="s">
        <v>77</v>
      </c>
      <c r="C167" s="102"/>
      <c r="D167" s="101"/>
      <c r="E167" s="101"/>
      <c r="F167" s="102"/>
      <c r="G167" s="102"/>
      <c r="H167" s="103"/>
      <c r="I167" s="87" t="s">
        <v>78</v>
      </c>
      <c r="J167" s="44">
        <f>SUM(J165:J166)</f>
        <v>32400</v>
      </c>
    </row>
    <row r="168" spans="2:10" ht="13.5" customHeight="1">
      <c r="B168" s="54" t="s">
        <v>76</v>
      </c>
      <c r="C168" s="104" t="s">
        <v>144</v>
      </c>
      <c r="D168" s="101" t="s">
        <v>218</v>
      </c>
      <c r="E168" s="101"/>
      <c r="F168" s="102" t="s">
        <v>215</v>
      </c>
      <c r="G168" s="102" t="s">
        <v>116</v>
      </c>
      <c r="H168" s="103"/>
      <c r="I168" s="103" t="s">
        <v>217</v>
      </c>
      <c r="J168" s="103"/>
    </row>
    <row r="169" spans="2:10" ht="12.75" customHeight="1">
      <c r="B169" s="40">
        <v>26</v>
      </c>
      <c r="C169" s="104"/>
      <c r="D169" s="101"/>
      <c r="E169" s="101"/>
      <c r="F169" s="102"/>
      <c r="G169" s="102"/>
      <c r="H169" s="103"/>
      <c r="I169" s="39">
        <v>3858000</v>
      </c>
      <c r="J169" s="50">
        <f t="shared" ref="J169" si="13">SUM(I169)</f>
        <v>3858000</v>
      </c>
    </row>
    <row r="170" spans="2:10" ht="12.75" customHeight="1">
      <c r="B170" s="38" t="s">
        <v>77</v>
      </c>
      <c r="C170" s="104"/>
      <c r="D170" s="101"/>
      <c r="E170" s="101"/>
      <c r="F170" s="102"/>
      <c r="G170" s="102"/>
      <c r="H170" s="103"/>
      <c r="I170" s="55" t="s">
        <v>78</v>
      </c>
      <c r="J170" s="44">
        <f>SUM(J169:J169)</f>
        <v>3858000</v>
      </c>
    </row>
    <row r="171" spans="2:10" ht="12.75" customHeight="1">
      <c r="B171" s="54" t="s">
        <v>76</v>
      </c>
      <c r="C171" s="146" t="s">
        <v>145</v>
      </c>
      <c r="D171" s="101" t="s">
        <v>220</v>
      </c>
      <c r="E171" s="101"/>
      <c r="F171" s="102" t="s">
        <v>215</v>
      </c>
      <c r="G171" s="102" t="s">
        <v>116</v>
      </c>
      <c r="H171" s="103"/>
      <c r="I171" s="232" t="s">
        <v>118</v>
      </c>
      <c r="J171" s="103"/>
    </row>
    <row r="172" spans="2:10" ht="12.75" customHeight="1">
      <c r="B172" s="40">
        <v>5</v>
      </c>
      <c r="C172" s="147"/>
      <c r="D172" s="101"/>
      <c r="E172" s="101"/>
      <c r="F172" s="102"/>
      <c r="G172" s="102"/>
      <c r="H172" s="103"/>
      <c r="I172" s="53">
        <v>725760</v>
      </c>
      <c r="J172" s="43">
        <f t="shared" ref="J172" si="14">SUM(I172)</f>
        <v>725760</v>
      </c>
    </row>
    <row r="173" spans="2:10" ht="12.75" customHeight="1">
      <c r="B173" s="38" t="s">
        <v>77</v>
      </c>
      <c r="C173" s="147"/>
      <c r="D173" s="101"/>
      <c r="E173" s="101"/>
      <c r="F173" s="102"/>
      <c r="G173" s="102"/>
      <c r="H173" s="103"/>
      <c r="I173" s="85" t="s">
        <v>78</v>
      </c>
      <c r="J173" s="77">
        <f>SUM(J172)</f>
        <v>725760</v>
      </c>
    </row>
    <row r="174" spans="2:10" ht="12.75" customHeight="1">
      <c r="B174" s="86" t="s">
        <v>76</v>
      </c>
      <c r="C174" s="147"/>
      <c r="D174" s="101"/>
      <c r="E174" s="101"/>
      <c r="F174" s="102"/>
      <c r="G174" s="102"/>
      <c r="H174" s="103"/>
      <c r="I174" s="103" t="s">
        <v>217</v>
      </c>
      <c r="J174" s="103"/>
    </row>
    <row r="175" spans="2:10" ht="12.75" customHeight="1">
      <c r="B175" s="240">
        <v>23</v>
      </c>
      <c r="C175" s="147"/>
      <c r="D175" s="101"/>
      <c r="E175" s="101"/>
      <c r="F175" s="102"/>
      <c r="G175" s="102"/>
      <c r="H175" s="103"/>
      <c r="I175" s="83">
        <v>14000</v>
      </c>
      <c r="J175" s="75">
        <f>SUM(I175)</f>
        <v>14000</v>
      </c>
    </row>
    <row r="176" spans="2:10" ht="12.75" customHeight="1">
      <c r="B176" s="40">
        <v>25</v>
      </c>
      <c r="C176" s="147"/>
      <c r="D176" s="101"/>
      <c r="E176" s="101"/>
      <c r="F176" s="102"/>
      <c r="G176" s="102"/>
      <c r="H176" s="103"/>
      <c r="I176" s="83">
        <v>672000</v>
      </c>
      <c r="J176" s="75">
        <f>SUM(I176)</f>
        <v>672000</v>
      </c>
    </row>
    <row r="177" spans="2:10" ht="13.5" customHeight="1">
      <c r="B177" s="38" t="s">
        <v>77</v>
      </c>
      <c r="C177" s="148"/>
      <c r="D177" s="101"/>
      <c r="E177" s="101"/>
      <c r="F177" s="102"/>
      <c r="G177" s="102"/>
      <c r="H177" s="103"/>
      <c r="I177" s="53" t="s">
        <v>78</v>
      </c>
      <c r="J177" s="44">
        <f>SUM(J175:J176)</f>
        <v>686000</v>
      </c>
    </row>
    <row r="178" spans="2:10" ht="12" customHeight="1">
      <c r="B178" s="171" t="s">
        <v>81</v>
      </c>
      <c r="C178" s="172"/>
      <c r="D178" s="172"/>
      <c r="E178" s="172"/>
      <c r="F178" s="172"/>
      <c r="G178" s="172"/>
      <c r="H178" s="173"/>
      <c r="I178" s="145"/>
      <c r="J178" s="2"/>
    </row>
    <row r="179" spans="2:10" ht="45" customHeight="1">
      <c r="B179" s="45" t="s">
        <v>107</v>
      </c>
      <c r="C179" s="45" t="s">
        <v>69</v>
      </c>
      <c r="D179" s="105" t="s">
        <v>82</v>
      </c>
      <c r="E179" s="157"/>
      <c r="F179" s="157"/>
      <c r="G179" s="104" t="s">
        <v>97</v>
      </c>
      <c r="H179" s="104"/>
      <c r="I179" s="45" t="s">
        <v>84</v>
      </c>
      <c r="J179" s="48" t="s">
        <v>83</v>
      </c>
    </row>
    <row r="180" spans="2:10" ht="45" customHeight="1">
      <c r="B180" s="45">
        <v>24</v>
      </c>
      <c r="C180" s="45" t="s">
        <v>138</v>
      </c>
      <c r="D180" s="105" t="s">
        <v>149</v>
      </c>
      <c r="E180" s="157"/>
      <c r="F180" s="110"/>
      <c r="G180" s="105" t="s">
        <v>147</v>
      </c>
      <c r="H180" s="110"/>
      <c r="I180" s="45" t="s">
        <v>146</v>
      </c>
      <c r="J180" s="45" t="s">
        <v>148</v>
      </c>
    </row>
    <row r="181" spans="2:10" ht="45" customHeight="1">
      <c r="B181" s="78" t="s">
        <v>221</v>
      </c>
      <c r="C181" s="45" t="s">
        <v>140</v>
      </c>
      <c r="D181" s="105" t="s">
        <v>153</v>
      </c>
      <c r="E181" s="157"/>
      <c r="F181" s="110"/>
      <c r="G181" s="105" t="s">
        <v>151</v>
      </c>
      <c r="H181" s="110"/>
      <c r="I181" s="45" t="s">
        <v>150</v>
      </c>
      <c r="J181" s="45" t="s">
        <v>152</v>
      </c>
    </row>
    <row r="182" spans="2:10" ht="45" customHeight="1">
      <c r="B182" s="45">
        <v>26</v>
      </c>
      <c r="C182" s="45" t="s">
        <v>144</v>
      </c>
      <c r="D182" s="105" t="s">
        <v>157</v>
      </c>
      <c r="E182" s="157"/>
      <c r="F182" s="110"/>
      <c r="G182" s="105" t="s">
        <v>155</v>
      </c>
      <c r="H182" s="110"/>
      <c r="I182" s="45" t="s">
        <v>154</v>
      </c>
      <c r="J182" s="45" t="s">
        <v>156</v>
      </c>
    </row>
    <row r="183" spans="2:10" ht="45" customHeight="1">
      <c r="B183" s="78" t="s">
        <v>222</v>
      </c>
      <c r="C183" s="45" t="s">
        <v>145</v>
      </c>
      <c r="D183" s="105" t="s">
        <v>161</v>
      </c>
      <c r="E183" s="157"/>
      <c r="F183" s="110"/>
      <c r="G183" s="105" t="s">
        <v>159</v>
      </c>
      <c r="H183" s="110"/>
      <c r="I183" s="45" t="s">
        <v>158</v>
      </c>
      <c r="J183" s="45" t="s">
        <v>160</v>
      </c>
    </row>
    <row r="184" spans="2:10" ht="15" customHeight="1">
      <c r="B184" s="135"/>
      <c r="C184" s="136"/>
      <c r="D184" s="136"/>
      <c r="E184" s="136"/>
      <c r="F184" s="136"/>
      <c r="G184" s="136"/>
      <c r="H184" s="136"/>
      <c r="I184" s="136"/>
      <c r="J184" s="137"/>
    </row>
    <row r="185" spans="2:10" ht="55.5" customHeight="1">
      <c r="B185" s="106" t="s">
        <v>59</v>
      </c>
      <c r="C185" s="107"/>
      <c r="D185" s="108"/>
      <c r="E185" s="126" t="s">
        <v>223</v>
      </c>
      <c r="F185" s="133"/>
      <c r="G185" s="133"/>
      <c r="H185" s="133"/>
      <c r="I185" s="133"/>
      <c r="J185" s="134"/>
    </row>
    <row r="186" spans="2:10" ht="15" customHeight="1">
      <c r="B186" s="174" t="s">
        <v>22</v>
      </c>
      <c r="C186" s="175"/>
      <c r="D186" s="176"/>
      <c r="E186" s="174" t="s">
        <v>22</v>
      </c>
      <c r="F186" s="175"/>
      <c r="G186" s="175"/>
      <c r="H186" s="175"/>
      <c r="I186" s="175"/>
      <c r="J186" s="176"/>
    </row>
    <row r="187" spans="2:10" ht="15" customHeight="1">
      <c r="B187" s="177"/>
      <c r="C187" s="178"/>
      <c r="D187" s="178"/>
      <c r="E187" s="178"/>
      <c r="F187" s="178"/>
      <c r="G187" s="178"/>
      <c r="H187" s="178"/>
      <c r="I187" s="178"/>
      <c r="J187" s="179"/>
    </row>
    <row r="188" spans="2:10" ht="40.5" customHeight="1">
      <c r="B188" s="126" t="s">
        <v>85</v>
      </c>
      <c r="C188" s="133"/>
      <c r="D188" s="133"/>
      <c r="E188" s="105"/>
      <c r="F188" s="157"/>
      <c r="G188" s="157"/>
      <c r="H188" s="157"/>
      <c r="I188" s="157"/>
      <c r="J188" s="110"/>
    </row>
    <row r="189" spans="2:10" ht="13.5" customHeight="1">
      <c r="B189" s="154"/>
      <c r="C189" s="155"/>
      <c r="D189" s="155"/>
      <c r="E189" s="155"/>
      <c r="F189" s="155"/>
      <c r="G189" s="155"/>
      <c r="H189" s="155"/>
      <c r="I189" s="155"/>
      <c r="J189" s="156"/>
    </row>
    <row r="190" spans="2:10" ht="53.25" customHeight="1">
      <c r="B190" s="126" t="s">
        <v>86</v>
      </c>
      <c r="C190" s="133"/>
      <c r="D190" s="134"/>
      <c r="E190" s="105"/>
      <c r="F190" s="157"/>
      <c r="G190" s="157"/>
      <c r="H190" s="157"/>
      <c r="I190" s="157"/>
      <c r="J190" s="110"/>
    </row>
    <row r="191" spans="2:10" ht="15.75" customHeight="1">
      <c r="B191" s="154"/>
      <c r="C191" s="155"/>
      <c r="D191" s="155"/>
      <c r="E191" s="155"/>
      <c r="F191" s="155"/>
      <c r="G191" s="155"/>
      <c r="H191" s="155"/>
      <c r="I191" s="155"/>
      <c r="J191" s="156"/>
    </row>
    <row r="192" spans="2:10" ht="33.75" customHeight="1">
      <c r="B192" s="126" t="s">
        <v>87</v>
      </c>
      <c r="C192" s="133"/>
      <c r="D192" s="134"/>
      <c r="E192" s="105"/>
      <c r="F192" s="157"/>
      <c r="G192" s="157"/>
      <c r="H192" s="157"/>
      <c r="I192" s="157"/>
      <c r="J192" s="110"/>
    </row>
    <row r="193" spans="2:10" ht="13.5" customHeight="1">
      <c r="B193" s="158"/>
      <c r="C193" s="159"/>
      <c r="D193" s="159"/>
      <c r="E193" s="159"/>
      <c r="F193" s="159"/>
      <c r="G193" s="159"/>
      <c r="H193" s="159"/>
      <c r="I193" s="159"/>
      <c r="J193" s="160"/>
    </row>
    <row r="194" spans="2:10" ht="13.5" customHeight="1">
      <c r="B194" s="126" t="s">
        <v>88</v>
      </c>
      <c r="C194" s="133"/>
      <c r="D194" s="133"/>
      <c r="E194" s="133"/>
      <c r="F194" s="133"/>
      <c r="G194" s="133"/>
      <c r="H194" s="133"/>
      <c r="I194" s="133"/>
      <c r="J194" s="134"/>
    </row>
    <row r="195" spans="2:10" ht="13.5" customHeight="1">
      <c r="B195" s="135"/>
      <c r="C195" s="136"/>
      <c r="D195" s="136"/>
      <c r="E195" s="136"/>
      <c r="F195" s="136"/>
      <c r="G195" s="136"/>
      <c r="H195" s="136"/>
      <c r="I195" s="136"/>
      <c r="J195" s="137"/>
    </row>
    <row r="196" spans="2:10" ht="13.5" customHeight="1">
      <c r="B196" s="161" t="s">
        <v>89</v>
      </c>
      <c r="C196" s="162"/>
      <c r="D196" s="162"/>
      <c r="E196" s="162"/>
      <c r="F196" s="162"/>
      <c r="G196" s="162"/>
      <c r="H196" s="162"/>
      <c r="I196" s="162"/>
      <c r="J196" s="163"/>
    </row>
    <row r="197" spans="2:10" ht="13.5" customHeight="1">
      <c r="B197" s="106" t="s">
        <v>90</v>
      </c>
      <c r="C197" s="107"/>
      <c r="D197" s="108"/>
      <c r="E197" s="106" t="s">
        <v>92</v>
      </c>
      <c r="F197" s="107"/>
      <c r="G197" s="108"/>
      <c r="H197" s="106" t="s">
        <v>93</v>
      </c>
      <c r="I197" s="108"/>
      <c r="J197" s="2"/>
    </row>
    <row r="198" spans="2:10" ht="13.5" customHeight="1">
      <c r="B198" s="106" t="s">
        <v>91</v>
      </c>
      <c r="C198" s="107"/>
      <c r="D198" s="108"/>
      <c r="E198" s="106">
        <v>10596152</v>
      </c>
      <c r="F198" s="107"/>
      <c r="G198" s="108"/>
      <c r="H198" s="151" t="s">
        <v>94</v>
      </c>
      <c r="I198" s="108"/>
      <c r="J198" s="2"/>
    </row>
    <row r="199" spans="2:10" ht="14.25" customHeight="1">
      <c r="B199" s="152" t="s">
        <v>95</v>
      </c>
      <c r="C199" s="152"/>
      <c r="D199" s="152"/>
    </row>
    <row r="200" spans="2:10" ht="14.25" customHeight="1">
      <c r="B200" s="153"/>
      <c r="C200" s="153"/>
      <c r="D200" s="153"/>
    </row>
    <row r="201" spans="2:10" ht="14.25" customHeight="1">
      <c r="B201" s="34"/>
      <c r="C201" s="34"/>
      <c r="D201" s="34"/>
    </row>
    <row r="202" spans="2:10" ht="14.25" customHeight="1">
      <c r="B202" s="34"/>
      <c r="C202" s="34"/>
      <c r="D202" s="34"/>
    </row>
    <row r="203" spans="2:10" ht="14.25" customHeight="1">
      <c r="B203" s="142"/>
      <c r="C203" s="142"/>
      <c r="D203" s="142"/>
    </row>
    <row r="204" spans="2:10" ht="18" customHeight="1">
      <c r="B204" s="143" t="s">
        <v>103</v>
      </c>
      <c r="C204" s="143"/>
      <c r="D204" s="143"/>
      <c r="E204" s="143"/>
      <c r="F204" s="143"/>
      <c r="G204" s="143"/>
      <c r="H204" s="143"/>
      <c r="I204" s="143"/>
      <c r="J204" s="143"/>
    </row>
    <row r="205" spans="2:10" ht="14.25" customHeight="1">
      <c r="B205" s="143" t="s">
        <v>104</v>
      </c>
      <c r="C205" s="143"/>
      <c r="D205" s="143"/>
      <c r="E205" s="143"/>
      <c r="F205" s="143"/>
      <c r="G205" s="143"/>
      <c r="H205" s="143"/>
      <c r="I205" s="143"/>
      <c r="J205" s="143"/>
    </row>
    <row r="206" spans="2:10" ht="14.25" customHeight="1">
      <c r="B206" s="143" t="s">
        <v>98</v>
      </c>
      <c r="C206" s="143"/>
      <c r="D206" s="143"/>
      <c r="E206" s="143"/>
      <c r="F206" s="143"/>
      <c r="G206" s="143"/>
      <c r="H206" s="143"/>
      <c r="I206" s="143"/>
      <c r="J206" s="143"/>
    </row>
    <row r="207" spans="2:10" ht="14.25" customHeight="1">
      <c r="B207" s="143" t="s">
        <v>99</v>
      </c>
      <c r="C207" s="143"/>
      <c r="D207" s="143"/>
      <c r="E207" s="143"/>
      <c r="F207" s="143"/>
      <c r="G207" s="143"/>
      <c r="H207" s="143"/>
      <c r="I207" s="143"/>
      <c r="J207" s="143"/>
    </row>
    <row r="208" spans="2:10" ht="14.25" customHeight="1">
      <c r="B208" s="143" t="s">
        <v>100</v>
      </c>
      <c r="C208" s="143"/>
      <c r="D208" s="143"/>
      <c r="E208" s="143"/>
      <c r="F208" s="143"/>
      <c r="G208" s="143"/>
      <c r="H208" s="143"/>
      <c r="I208" s="143"/>
      <c r="J208" s="143"/>
    </row>
    <row r="209" spans="2:10" ht="14.25" customHeight="1">
      <c r="B209" s="143" t="s">
        <v>101</v>
      </c>
      <c r="C209" s="143"/>
      <c r="D209" s="143"/>
      <c r="E209" s="143"/>
      <c r="F209" s="143"/>
      <c r="G209" s="143"/>
      <c r="H209" s="143"/>
      <c r="I209" s="143"/>
      <c r="J209" s="143"/>
    </row>
    <row r="210" spans="2:10" ht="14.25" customHeight="1">
      <c r="B210" s="143" t="s">
        <v>105</v>
      </c>
      <c r="C210" s="143"/>
      <c r="D210" s="143"/>
      <c r="E210" s="143"/>
      <c r="F210" s="143"/>
      <c r="G210" s="143"/>
      <c r="H210" s="143"/>
      <c r="I210" s="143"/>
      <c r="J210" s="143"/>
    </row>
    <row r="211" spans="2:10" ht="14.25" customHeight="1">
      <c r="B211" s="143" t="s">
        <v>102</v>
      </c>
      <c r="C211" s="143"/>
      <c r="D211" s="143"/>
      <c r="E211" s="143"/>
      <c r="F211" s="143"/>
      <c r="G211" s="143"/>
      <c r="H211" s="143"/>
      <c r="I211" s="143"/>
      <c r="J211" s="143"/>
    </row>
    <row r="212" spans="2:10" ht="18.75" customHeight="1">
      <c r="B212" s="141"/>
      <c r="C212" s="141"/>
      <c r="D212" s="141"/>
      <c r="E212" s="141"/>
      <c r="F212" s="141"/>
      <c r="G212" s="141"/>
      <c r="H212" s="141"/>
      <c r="I212" s="141"/>
    </row>
  </sheetData>
  <mergeCells count="243">
    <mergeCell ref="B83:B85"/>
    <mergeCell ref="C65:D65"/>
    <mergeCell ref="C66:D66"/>
    <mergeCell ref="C67:D67"/>
    <mergeCell ref="C68:D68"/>
    <mergeCell ref="C69:D69"/>
    <mergeCell ref="C70:D70"/>
    <mergeCell ref="C71:D71"/>
    <mergeCell ref="I174:J174"/>
    <mergeCell ref="B65:B66"/>
    <mergeCell ref="B68:B69"/>
    <mergeCell ref="B80:B82"/>
    <mergeCell ref="D180:F180"/>
    <mergeCell ref="G180:H180"/>
    <mergeCell ref="D181:F181"/>
    <mergeCell ref="G181:H181"/>
    <mergeCell ref="D183:F183"/>
    <mergeCell ref="G183:H183"/>
    <mergeCell ref="G182:H182"/>
    <mergeCell ref="D182:F182"/>
    <mergeCell ref="C168:C170"/>
    <mergeCell ref="D168:E170"/>
    <mergeCell ref="F168:F170"/>
    <mergeCell ref="G168:G170"/>
    <mergeCell ref="H168:H170"/>
    <mergeCell ref="I168:J168"/>
    <mergeCell ref="C171:C177"/>
    <mergeCell ref="D171:E177"/>
    <mergeCell ref="F171:F177"/>
    <mergeCell ref="G171:G177"/>
    <mergeCell ref="H171:H177"/>
    <mergeCell ref="I171:J171"/>
    <mergeCell ref="C61:D64"/>
    <mergeCell ref="E61:J61"/>
    <mergeCell ref="E62:J62"/>
    <mergeCell ref="E135:J135"/>
    <mergeCell ref="B136:J136"/>
    <mergeCell ref="B137:J137"/>
    <mergeCell ref="C128:D128"/>
    <mergeCell ref="C129:D129"/>
    <mergeCell ref="C130:D130"/>
    <mergeCell ref="C131:D131"/>
    <mergeCell ref="C132:D132"/>
    <mergeCell ref="C133:D133"/>
    <mergeCell ref="C134:D134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76:D76"/>
    <mergeCell ref="C77:D77"/>
    <mergeCell ref="C83:D83"/>
    <mergeCell ref="C84:D84"/>
    <mergeCell ref="C85:D85"/>
    <mergeCell ref="C86:D86"/>
    <mergeCell ref="C87:D87"/>
    <mergeCell ref="C88:D88"/>
    <mergeCell ref="C89:D89"/>
    <mergeCell ref="C74:D74"/>
    <mergeCell ref="C75:D75"/>
    <mergeCell ref="C72:D72"/>
    <mergeCell ref="C73:D73"/>
    <mergeCell ref="G63:H63"/>
    <mergeCell ref="E63:F63"/>
    <mergeCell ref="B59:F59"/>
    <mergeCell ref="B8:J8"/>
    <mergeCell ref="J9:J12"/>
    <mergeCell ref="A1:J1"/>
    <mergeCell ref="A3:J3"/>
    <mergeCell ref="A5:J5"/>
    <mergeCell ref="A6:J6"/>
    <mergeCell ref="B45:J45"/>
    <mergeCell ref="G46:J46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46:F46"/>
    <mergeCell ref="B56:F58"/>
    <mergeCell ref="B47:J47"/>
    <mergeCell ref="B48:J48"/>
    <mergeCell ref="I49:J49"/>
    <mergeCell ref="I50:J50"/>
    <mergeCell ref="I51:J51"/>
    <mergeCell ref="B52:J52"/>
    <mergeCell ref="G53:J53"/>
    <mergeCell ref="G54:J54"/>
    <mergeCell ref="B53:F53"/>
    <mergeCell ref="B54:F55"/>
    <mergeCell ref="B49:C49"/>
    <mergeCell ref="B51:C51"/>
    <mergeCell ref="D49:E49"/>
    <mergeCell ref="D51:E51"/>
    <mergeCell ref="B50:C50"/>
    <mergeCell ref="D50:E50"/>
    <mergeCell ref="I58:J58"/>
    <mergeCell ref="I59:J59"/>
    <mergeCell ref="I63:J63"/>
    <mergeCell ref="G55:J55"/>
    <mergeCell ref="B60:J60"/>
    <mergeCell ref="I56:J56"/>
    <mergeCell ref="I57:J57"/>
    <mergeCell ref="B118:B123"/>
    <mergeCell ref="B124:B129"/>
    <mergeCell ref="B61:B64"/>
    <mergeCell ref="B74:B75"/>
    <mergeCell ref="B97:B102"/>
    <mergeCell ref="B110:B114"/>
    <mergeCell ref="B115:B117"/>
    <mergeCell ref="B208:J208"/>
    <mergeCell ref="B209:J209"/>
    <mergeCell ref="B210:J210"/>
    <mergeCell ref="B211:J211"/>
    <mergeCell ref="B143:C143"/>
    <mergeCell ref="B135:D135"/>
    <mergeCell ref="B139:B140"/>
    <mergeCell ref="C139:C140"/>
    <mergeCell ref="B153:B156"/>
    <mergeCell ref="C153:C156"/>
    <mergeCell ref="B178:I178"/>
    <mergeCell ref="D179:F179"/>
    <mergeCell ref="G179:H179"/>
    <mergeCell ref="B185:D185"/>
    <mergeCell ref="B186:D186"/>
    <mergeCell ref="B188:D188"/>
    <mergeCell ref="B184:J184"/>
    <mergeCell ref="E185:J185"/>
    <mergeCell ref="E186:J186"/>
    <mergeCell ref="B187:J187"/>
    <mergeCell ref="E188:J188"/>
    <mergeCell ref="B189:J189"/>
    <mergeCell ref="E198:G198"/>
    <mergeCell ref="H197:I197"/>
    <mergeCell ref="H198:I198"/>
    <mergeCell ref="B199:D200"/>
    <mergeCell ref="B190:D190"/>
    <mergeCell ref="B192:D192"/>
    <mergeCell ref="B197:D197"/>
    <mergeCell ref="B191:J191"/>
    <mergeCell ref="E190:J190"/>
    <mergeCell ref="E192:J192"/>
    <mergeCell ref="B193:J193"/>
    <mergeCell ref="B194:J194"/>
    <mergeCell ref="B195:J195"/>
    <mergeCell ref="B196:J196"/>
    <mergeCell ref="B212:I212"/>
    <mergeCell ref="B203:D203"/>
    <mergeCell ref="B198:D198"/>
    <mergeCell ref="B204:J204"/>
    <mergeCell ref="B205:J205"/>
    <mergeCell ref="B206:J206"/>
    <mergeCell ref="B207:J207"/>
    <mergeCell ref="B71:B73"/>
    <mergeCell ref="B77:B79"/>
    <mergeCell ref="B88:B89"/>
    <mergeCell ref="C157:C159"/>
    <mergeCell ref="B103:B108"/>
    <mergeCell ref="F157:F159"/>
    <mergeCell ref="G157:G159"/>
    <mergeCell ref="F154:F156"/>
    <mergeCell ref="G154:G156"/>
    <mergeCell ref="H154:H156"/>
    <mergeCell ref="B144:C144"/>
    <mergeCell ref="E197:G197"/>
    <mergeCell ref="C78:D78"/>
    <mergeCell ref="C79:D79"/>
    <mergeCell ref="C80:D80"/>
    <mergeCell ref="C81:D81"/>
    <mergeCell ref="C82:D82"/>
    <mergeCell ref="I164:J164"/>
    <mergeCell ref="D153:J153"/>
    <mergeCell ref="I157:J157"/>
    <mergeCell ref="I154:J154"/>
    <mergeCell ref="I155:J155"/>
    <mergeCell ref="H157:H159"/>
    <mergeCell ref="D154:E156"/>
    <mergeCell ref="D157:E159"/>
    <mergeCell ref="B138:J138"/>
    <mergeCell ref="D139:J139"/>
    <mergeCell ref="I140:J140"/>
    <mergeCell ref="B142:J142"/>
    <mergeCell ref="I141:J141"/>
    <mergeCell ref="D143:J143"/>
    <mergeCell ref="D144:J144"/>
    <mergeCell ref="B145:J145"/>
    <mergeCell ref="C160:C167"/>
    <mergeCell ref="D160:E167"/>
    <mergeCell ref="F160:F167"/>
    <mergeCell ref="G160:G167"/>
    <mergeCell ref="H160:H167"/>
    <mergeCell ref="I160:J160"/>
    <mergeCell ref="B151:E151"/>
    <mergeCell ref="F151:J151"/>
    <mergeCell ref="B146:E146"/>
    <mergeCell ref="F146:J146"/>
    <mergeCell ref="B147:E148"/>
    <mergeCell ref="F147:I147"/>
    <mergeCell ref="F148:I148"/>
    <mergeCell ref="B149:E149"/>
    <mergeCell ref="F149:J149"/>
    <mergeCell ref="B150:E150"/>
    <mergeCell ref="F150:J150"/>
  </mergeCells>
  <hyperlinks>
    <hyperlink ref="H198" r:id="rId1"/>
  </hyperlinks>
  <pageMargins left="0.51181102362204722" right="0.31496062992125984" top="0.62992125984251968" bottom="0.62992125984251968" header="0.51181102362204722" footer="0.511811023622047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2014-10-08T13:14:50Z</dcterms:modified>
</cp:coreProperties>
</file>